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/>
  <bookViews>
    <workbookView xWindow="-105" yWindow="-105" windowWidth="23250" windowHeight="12570"/>
  </bookViews>
  <sheets>
    <sheet name="Abschnitt_1_605" sheetId="7" r:id="rId1"/>
    <sheet name="Abschnitt_2_606" sheetId="2" r:id="rId2"/>
    <sheet name="Abschnitt_2_607" sheetId="8" r:id="rId3"/>
    <sheet name="Variablen" sheetId="3" state="hidden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8" l="1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62" i="8"/>
  <c r="H63" i="8"/>
  <c r="H64" i="8"/>
  <c r="H65" i="8"/>
  <c r="H66" i="8"/>
  <c r="H105" i="8"/>
  <c r="H72" i="8"/>
  <c r="H71" i="8"/>
  <c r="H70" i="8"/>
  <c r="H69" i="8"/>
  <c r="H68" i="8"/>
  <c r="H67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4" i="2"/>
  <c r="H97" i="2"/>
  <c r="I105" i="8" l="1"/>
  <c r="B49" i="8"/>
  <c r="B32" i="8"/>
  <c r="C9" i="3"/>
  <c r="K5" i="8" s="1"/>
  <c r="I49" i="8"/>
  <c r="I32" i="8"/>
  <c r="B8" i="8"/>
  <c r="K2" i="8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6" i="2"/>
  <c r="H95" i="2"/>
  <c r="H94" i="2"/>
  <c r="H93" i="2"/>
  <c r="H92" i="2"/>
  <c r="H91" i="2"/>
  <c r="H90" i="2"/>
  <c r="H89" i="2"/>
  <c r="H88" i="2"/>
  <c r="H87" i="2"/>
  <c r="H86" i="2"/>
  <c r="H85" i="2"/>
  <c r="I112" i="2" l="1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5" i="2"/>
  <c r="H76" i="2"/>
  <c r="H77" i="2"/>
  <c r="H78" i="2"/>
  <c r="H79" i="2"/>
  <c r="H80" i="2"/>
  <c r="H81" i="2"/>
  <c r="H82" i="2"/>
  <c r="H83" i="2"/>
  <c r="H84" i="2"/>
  <c r="H32" i="2"/>
  <c r="I3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36" i="7"/>
  <c r="I37" i="7"/>
  <c r="I38" i="7"/>
  <c r="I39" i="7"/>
  <c r="I40" i="7"/>
  <c r="I41" i="7"/>
  <c r="I32" i="7"/>
  <c r="I33" i="7"/>
  <c r="I34" i="7"/>
  <c r="I35" i="7"/>
  <c r="K8" i="7"/>
  <c r="H25" i="2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H14" i="2"/>
  <c r="M2" i="7" l="1"/>
  <c r="I32" i="2"/>
  <c r="I68" i="2"/>
  <c r="J31" i="7"/>
  <c r="J78" i="7"/>
  <c r="B8" i="7"/>
  <c r="B31" i="7"/>
  <c r="B78" i="7"/>
  <c r="H9" i="2"/>
  <c r="H10" i="2"/>
  <c r="H11" i="2"/>
  <c r="H12" i="2"/>
  <c r="H13" i="2"/>
  <c r="H15" i="2"/>
  <c r="H16" i="2"/>
  <c r="H17" i="2"/>
  <c r="H18" i="2"/>
  <c r="H19" i="2"/>
  <c r="H20" i="2"/>
  <c r="H21" i="2"/>
  <c r="H22" i="2"/>
  <c r="H23" i="2"/>
  <c r="C8" i="3" s="1"/>
  <c r="H24" i="2"/>
  <c r="H26" i="2"/>
  <c r="H27" i="2"/>
  <c r="H28" i="2"/>
  <c r="H29" i="2"/>
  <c r="H30" i="2"/>
  <c r="H31" i="2"/>
  <c r="H8" i="2"/>
  <c r="K2" i="2" l="1"/>
  <c r="H113" i="2"/>
  <c r="K5" i="2" s="1"/>
  <c r="B32" i="2"/>
  <c r="B68" i="2"/>
  <c r="B8" i="2"/>
  <c r="C7" i="3" l="1"/>
  <c r="M5" i="7" s="1"/>
  <c r="C6" i="3"/>
  <c r="M4" i="7" s="1"/>
  <c r="K4" i="2" l="1"/>
  <c r="K4" i="8"/>
  <c r="H106" i="8"/>
</calcChain>
</file>

<file path=xl/sharedStrings.xml><?xml version="1.0" encoding="utf-8"?>
<sst xmlns="http://schemas.openxmlformats.org/spreadsheetml/2006/main" count="670" uniqueCount="235">
  <si>
    <t xml:space="preserve">Abstrakte Malerei </t>
  </si>
  <si>
    <t xml:space="preserve">Bildhauerei / Raumstrategien </t>
  </si>
  <si>
    <t xml:space="preserve">Bildende Kunst mit dem Schwerpunkt Kunst im öffentlichen Raum </t>
  </si>
  <si>
    <t xml:space="preserve">Erweiterter malerischer Raum </t>
  </si>
  <si>
    <t xml:space="preserve">Gegenständliche Malerei </t>
  </si>
  <si>
    <t xml:space="preserve">Bildende Kunst/Kunst im erweiterten malerischen Raum </t>
  </si>
  <si>
    <t xml:space="preserve">Kontextuelle Malerei </t>
  </si>
  <si>
    <t xml:space="preserve">Konzeptuelle Kunst </t>
  </si>
  <si>
    <t xml:space="preserve">Kunst und digitale Medien </t>
  </si>
  <si>
    <t xml:space="preserve">Kunst und Film </t>
  </si>
  <si>
    <t xml:space="preserve">Kunst und Fotografie </t>
  </si>
  <si>
    <t xml:space="preserve">Objekt - Bildhauerei </t>
  </si>
  <si>
    <t xml:space="preserve">Performative Kunst </t>
  </si>
  <si>
    <t xml:space="preserve">Bildhauerei und Installation </t>
  </si>
  <si>
    <t xml:space="preserve">Video und Videoinstallation </t>
  </si>
  <si>
    <t xml:space="preserve">Zeichnen </t>
  </si>
  <si>
    <t>Gender &amp; Space I</t>
  </si>
  <si>
    <t>Gender &amp; Space IV</t>
  </si>
  <si>
    <t>Gender &amp; Space II</t>
  </si>
  <si>
    <t>Gender &amp; Space III</t>
  </si>
  <si>
    <t>Gender &amp; Space V</t>
  </si>
  <si>
    <t>Gender &amp; Space VI</t>
  </si>
  <si>
    <t>Fach</t>
  </si>
  <si>
    <t xml:space="preserve">Animation I </t>
  </si>
  <si>
    <t xml:space="preserve">Animation II </t>
  </si>
  <si>
    <t xml:space="preserve">Film und Fernsehen I </t>
  </si>
  <si>
    <t xml:space="preserve">Fotografie I </t>
  </si>
  <si>
    <t xml:space="preserve">Fotografie II </t>
  </si>
  <si>
    <t xml:space="preserve">Keramik I </t>
  </si>
  <si>
    <t>Methoden der Raumdarstellung: Geometrie und Perspektive</t>
  </si>
  <si>
    <t xml:space="preserve">Performative und mediale Techniken I </t>
  </si>
  <si>
    <t xml:space="preserve">Performative und mediale Techniken II </t>
  </si>
  <si>
    <t xml:space="preserve">Praxis und Theorie der Bildhauerei </t>
  </si>
  <si>
    <t xml:space="preserve">Projektorientierte Studien 1 </t>
  </si>
  <si>
    <t xml:space="preserve">Sound I </t>
  </si>
  <si>
    <t xml:space="preserve">Sound II </t>
  </si>
  <si>
    <t>Technische Grundlagen d. Bildhauerei – Abform- und Gusstechniken I</t>
  </si>
  <si>
    <t>Technische Grundlagen d. Bildhauerei – Abform- und Gusstechniken II</t>
  </si>
  <si>
    <t>Technische Grundlagen d. Bildhauerei – Computergestützte Entwurfsarbeit I</t>
  </si>
  <si>
    <t xml:space="preserve">Technische Grundlagen d. Bildhauerei – Holz I </t>
  </si>
  <si>
    <t xml:space="preserve">Technische Grundlagen d. Bildhauerei – Metall I </t>
  </si>
  <si>
    <t xml:space="preserve">Technische Grundlagen d. Bildhauerei - Stein I </t>
  </si>
  <si>
    <t xml:space="preserve">Technische Grundlagen d. Grafik – Hochdruck I </t>
  </si>
  <si>
    <t xml:space="preserve">Technische Grundlagen d. Grafik – Flachdruck I </t>
  </si>
  <si>
    <t xml:space="preserve">Technische Grundlagen d. Grafik – Siebdruck I </t>
  </si>
  <si>
    <t xml:space="preserve">Technische Grundlagen d. Grafik – Tiefdruck I </t>
  </si>
  <si>
    <t xml:space="preserve">Technische Grundlagen gegenständliche Malerei I </t>
  </si>
  <si>
    <t xml:space="preserve">Technische Grundlagen gegenständliche Malerei II </t>
  </si>
  <si>
    <t xml:space="preserve">Technische Grundlagen kontextuelle Malerei I </t>
  </si>
  <si>
    <t xml:space="preserve">Technische Grundlagen kontextuelle Malerei II </t>
  </si>
  <si>
    <t xml:space="preserve">Technische Grundlagen abstrakte Malerei I </t>
  </si>
  <si>
    <t xml:space="preserve">Technische Grundlagen abstrakte Malerei II </t>
  </si>
  <si>
    <t xml:space="preserve">Technische Grundlagen erweiterter malerischer Raum I </t>
  </si>
  <si>
    <t xml:space="preserve">Technische Grundlagen erweiterter malerischer Raum II </t>
  </si>
  <si>
    <t xml:space="preserve">Technische Grundlagen digitale Medien I </t>
  </si>
  <si>
    <t xml:space="preserve">Technische Grundlagen digitale Medien II </t>
  </si>
  <si>
    <t xml:space="preserve">Textile Techniken I </t>
  </si>
  <si>
    <t xml:space="preserve">Textile Techniken II </t>
  </si>
  <si>
    <t xml:space="preserve">Technische Grundlagen Kamera, Licht, Sound für Film &amp; Video </t>
  </si>
  <si>
    <t xml:space="preserve">Technische Grundlagen Postproduktion für Film &amp; Video </t>
  </si>
  <si>
    <t xml:space="preserve">Video I </t>
  </si>
  <si>
    <t xml:space="preserve">Video II </t>
  </si>
  <si>
    <t>Workshop A 1</t>
  </si>
  <si>
    <t>Workshop A 2</t>
  </si>
  <si>
    <t>Zeichnerische Studien/Abendakt I</t>
  </si>
  <si>
    <t>Zeichnerische Studien/Abendakt II</t>
  </si>
  <si>
    <t>Zeichnerische Studien/Abendakt III</t>
  </si>
  <si>
    <t>Zeichnung I</t>
  </si>
  <si>
    <t>Zeichnung II</t>
  </si>
  <si>
    <t>Gruppe</t>
  </si>
  <si>
    <t>LV-Art</t>
  </si>
  <si>
    <t>SSt</t>
  </si>
  <si>
    <t>ECTS</t>
  </si>
  <si>
    <t>Anatomie und anatomisches Zeichnen</t>
  </si>
  <si>
    <t>Anthropologie der Kunst I</t>
  </si>
  <si>
    <t>Apparative Techniken A</t>
  </si>
  <si>
    <t>Apparative Techniken B</t>
  </si>
  <si>
    <t>Ästhetik und Kunstsoziologie I</t>
  </si>
  <si>
    <t>Einführung in wissenschaftliches Arbeiten</t>
  </si>
  <si>
    <t xml:space="preserve">Exkursion I </t>
  </si>
  <si>
    <t>Farben- und Wahrnehmungslehre</t>
  </si>
  <si>
    <t xml:space="preserve">Fremdsprachen für Künstler_innen </t>
  </si>
  <si>
    <t>Gender Studies I</t>
  </si>
  <si>
    <t>Kunst der Gegenwart (V + Ex) I</t>
  </si>
  <si>
    <t>Kunst der Moderne I</t>
  </si>
  <si>
    <t>Kunst des 20. Jahrhunderts I</t>
  </si>
  <si>
    <t>Kunstgeschichte I</t>
  </si>
  <si>
    <t>Kunstgeschichte II</t>
  </si>
  <si>
    <t>Literatur und Sprachkunst I</t>
  </si>
  <si>
    <t>Materialkunde und Farbenchemie</t>
  </si>
  <si>
    <t>Medientheorie I</t>
  </si>
  <si>
    <t>Morphologie des Körpers und Raums I</t>
  </si>
  <si>
    <t>Philosophie und ästhetische Theorie I</t>
  </si>
  <si>
    <t>Postcolonial Studies I</t>
  </si>
  <si>
    <t>Ringvorlesung</t>
  </si>
  <si>
    <t xml:space="preserve">Workshop B 1 </t>
  </si>
  <si>
    <t xml:space="preserve">Workshop B 2 </t>
  </si>
  <si>
    <t>Vertiefungsfach (keinem Studienabschnitt zugeordnet)</t>
  </si>
  <si>
    <t>Freie Wahlfächer (keinem Studienabschnitt zugeordnet)</t>
  </si>
  <si>
    <t>Vertiefungsfach</t>
  </si>
  <si>
    <t>Freie Wahlfächer</t>
  </si>
  <si>
    <t>ja</t>
  </si>
  <si>
    <t>nein</t>
  </si>
  <si>
    <t xml:space="preserve">Graphik und druckgraphische Techniken </t>
  </si>
  <si>
    <t>erreichte SSt</t>
  </si>
  <si>
    <t>erreichte ECTS</t>
  </si>
  <si>
    <t>VÜ</t>
  </si>
  <si>
    <t>KE</t>
  </si>
  <si>
    <t>V+Ü</t>
  </si>
  <si>
    <t>V</t>
  </si>
  <si>
    <t>Ü</t>
  </si>
  <si>
    <t>WS</t>
  </si>
  <si>
    <t>Ex</t>
  </si>
  <si>
    <t>SE</t>
  </si>
  <si>
    <t>wie oft absolviert</t>
  </si>
  <si>
    <t>"Überlauf"</t>
  </si>
  <si>
    <t>2. Abschnitt (606)</t>
  </si>
  <si>
    <t>1. Abschnitt (605)</t>
  </si>
  <si>
    <t>Status ZKF: Sie haben mehr als 4 ZKFs eingetragen! Falls Sie ein zusätzliches ZKF absolvieren wollen, gilt das als freies Wahlfach.</t>
  </si>
  <si>
    <t>Intercurriculare Praxis (InP)</t>
  </si>
  <si>
    <t>Animation III</t>
  </si>
  <si>
    <t>Film und Fernsehen II</t>
  </si>
  <si>
    <t>Fotografie III</t>
  </si>
  <si>
    <t>Fotografie IV</t>
  </si>
  <si>
    <t>Keramik II</t>
  </si>
  <si>
    <t>Methoden der Raumdarstellung: CAD und Darstellung</t>
  </si>
  <si>
    <t>Methoden der Raumdarstellung: Modellbau</t>
  </si>
  <si>
    <t>Performative und mediale Techniken III</t>
  </si>
  <si>
    <t>Performative und mediale Techniken IV</t>
  </si>
  <si>
    <t>Projektorientierte Studien II</t>
  </si>
  <si>
    <t>Sound III</t>
  </si>
  <si>
    <t>Sound IV</t>
  </si>
  <si>
    <t>Technische Grundlagen d. Bildhauerei – Abform- und Gusstechniken III</t>
  </si>
  <si>
    <t>Technische Grundlagen d. Bildhauerei – Abform- und Gusstechniken IV</t>
  </si>
  <si>
    <t>Technische Grundlagen d. Bildhauerei – Computergestützte Entwurfsarbeit 2</t>
  </si>
  <si>
    <t>Technische Grundlagen d. Bildhauerei – Holz II</t>
  </si>
  <si>
    <t>Technische Grundlagen d. Bildhauerei – Metall II</t>
  </si>
  <si>
    <t>Technische Grundlagen d. Bildhauerei - Stein II</t>
  </si>
  <si>
    <t>Technische Grundlagen d. Grafik – Hochdruck II</t>
  </si>
  <si>
    <t>Technische Grundlagen d. Grafik – Flachdruck II</t>
  </si>
  <si>
    <t>Technische Grundlagen d. Grafik – Siebdruck II</t>
  </si>
  <si>
    <t>Technische Grundlagen d. Grafik – Tiefdruck II</t>
  </si>
  <si>
    <t>Technische Grundlagen gegenständliche Malerei III</t>
  </si>
  <si>
    <t>Technische Grundlagen kontextuelle Malerei III</t>
  </si>
  <si>
    <t>Technische Grundlagen abstrakte Malerei III</t>
  </si>
  <si>
    <t>Technische Grundlagen erweiterter malerischer Raum III</t>
  </si>
  <si>
    <t>Technische Grundlagen digitale Medien III</t>
  </si>
  <si>
    <t>Textile Techniken III</t>
  </si>
  <si>
    <t>Typografie/ Publikationstechniken</t>
  </si>
  <si>
    <t>Video III</t>
  </si>
  <si>
    <t>Workshop A 3</t>
  </si>
  <si>
    <t>Workshop A 4</t>
  </si>
  <si>
    <t>Zeichnerische Studien/Abendakt IV</t>
  </si>
  <si>
    <t>Zeichnerische Studien/Abendakt V</t>
  </si>
  <si>
    <t>Zeichnung III</t>
  </si>
  <si>
    <t>Zeichnung IV</t>
  </si>
  <si>
    <t>Anthropologie der Kunst II</t>
  </si>
  <si>
    <t>Ästhetik und Kunstsoziologie II</t>
  </si>
  <si>
    <t>Exkursion II</t>
  </si>
  <si>
    <t>Film &amp; Television Studies</t>
  </si>
  <si>
    <t>Gender Studies II</t>
  </si>
  <si>
    <t>Kunst des 20. Jahrhunderts II</t>
  </si>
  <si>
    <t>Kunstgeschichte III</t>
  </si>
  <si>
    <t>Kunstgeschichte IV</t>
  </si>
  <si>
    <t>Medientheorie II</t>
  </si>
  <si>
    <t>Morphologie des Körpers und Raums II</t>
  </si>
  <si>
    <t>Philosophie und ästhetische Theorie II</t>
  </si>
  <si>
    <t>Postcolonial Studies II</t>
  </si>
  <si>
    <t>Workshop B 3</t>
  </si>
  <si>
    <t>Workshop B 4</t>
  </si>
  <si>
    <t>Diplomarbeit</t>
  </si>
  <si>
    <t>Hier sind die Texte und andere Variablen, die an mehreren Stellen benutzt werden</t>
  </si>
  <si>
    <t>Credits Gesamtstudium 605/606</t>
  </si>
  <si>
    <t>Credits 1. Abschnitt 605</t>
  </si>
  <si>
    <t>FWF</t>
  </si>
  <si>
    <t>Credits 2. Abschnitt 606</t>
  </si>
  <si>
    <t xml:space="preserve">  &lt;-- hier die Credits der freien Wahlfächer händisch eintragen</t>
  </si>
  <si>
    <t>Geschichte des Ausstellungswesens I</t>
  </si>
  <si>
    <t>Geschichte des Ausstellungswesens II</t>
  </si>
  <si>
    <t>Kunst der Moderne II</t>
  </si>
  <si>
    <t>Literatur und Sprachkunst II</t>
  </si>
  <si>
    <t>Analyse von Ausstellungen, Projekten und Institutionen</t>
  </si>
  <si>
    <t>Anthropologie der Kunst III</t>
  </si>
  <si>
    <t>Ästhetik und Kunstsoziologie III</t>
  </si>
  <si>
    <t>Besuche von Künstler_innen und Ateliers</t>
  </si>
  <si>
    <t>Gender Studies III</t>
  </si>
  <si>
    <t>Geschichte des Ausstellungswesens III</t>
  </si>
  <si>
    <t>Kommunikationstechnologien und Displays (Ästhetik der Vermittlung)</t>
  </si>
  <si>
    <t>Kunst der Gegenwart III</t>
  </si>
  <si>
    <t>Kunst der Moderne III</t>
  </si>
  <si>
    <t>Kunst des 20. Jahrhunderts III</t>
  </si>
  <si>
    <t>Kunst und Text (Kunstkritik, Schreiben über Kunst)</t>
  </si>
  <si>
    <t>Kunstgeschichte V</t>
  </si>
  <si>
    <t>Kuratorische Studien (Projekte, Konzeption)</t>
  </si>
  <si>
    <t>Medientheorie III</t>
  </si>
  <si>
    <t>Morphologie des Körpers und Raums III</t>
  </si>
  <si>
    <t>Philosophie und ästhetische Theorie III</t>
  </si>
  <si>
    <t>Postcolonial Studies III</t>
  </si>
  <si>
    <t>Präsentation und Öffentlichkeitsarbeit</t>
  </si>
  <si>
    <t>1. IKP (bestehend aus 2 Seminaren zu einem vorgegebenen Thema)</t>
  </si>
  <si>
    <t>2. IKP (bestehend aus 2 Seminaren individuell kombinierbar)</t>
  </si>
  <si>
    <t>3. Praktikum (anstelle des 2. IKP kann ein Praktikum absolviert werden)</t>
  </si>
  <si>
    <t>P</t>
  </si>
  <si>
    <t>Andere Kurse aus dem Studienplan bildende Kunst</t>
  </si>
  <si>
    <t>Status ZKF OK</t>
  </si>
  <si>
    <t>Status ZKF zu viele Credits</t>
  </si>
  <si>
    <t>Architektur Geschichte I - Vormoderne</t>
  </si>
  <si>
    <t>Kunst der Gegenwart (V + EX) II</t>
  </si>
  <si>
    <t>Geschischte der Theorie von Städten</t>
  </si>
  <si>
    <t>Geschichte der Architekturtheorie</t>
  </si>
  <si>
    <t>Architektur Geschichte II - Moderne und Zeitgenössische Themen</t>
  </si>
  <si>
    <t>ACHTUNG, DIES IST EIN HILFSMITTEL, KEIN VERBINDLICHES DOKUMENT!</t>
  </si>
  <si>
    <t>2. Abschnitt (607)</t>
  </si>
  <si>
    <t>Credits 2. Abschnitt 607</t>
  </si>
  <si>
    <t xml:space="preserve">Anthropologie der Kunst II </t>
  </si>
  <si>
    <t>Einführung in wissenschaftliches Arbeiten (PFLICHT!)</t>
  </si>
  <si>
    <t xml:space="preserve">Gender Studies II </t>
  </si>
  <si>
    <t xml:space="preserve">Geschichte des Ausstellungswesens I </t>
  </si>
  <si>
    <t xml:space="preserve">Kunst der Gegenwart II </t>
  </si>
  <si>
    <t xml:space="preserve">Literatur und Sprachkunst II </t>
  </si>
  <si>
    <t xml:space="preserve">Medientheorie II </t>
  </si>
  <si>
    <t xml:space="preserve">Postcolonial Studies II </t>
  </si>
  <si>
    <t>Geschichte der Theorie von Städten</t>
  </si>
  <si>
    <t xml:space="preserve">Geschichte der Architekturtheorie </t>
  </si>
  <si>
    <t xml:space="preserve">Anthropologie der Kunst III </t>
  </si>
  <si>
    <t xml:space="preserve">Besuche von Künstler_innen und Ateliers </t>
  </si>
  <si>
    <t xml:space="preserve">Gender Studies III </t>
  </si>
  <si>
    <t xml:space="preserve">Geschichte des Ausstellungswesens III </t>
  </si>
  <si>
    <t xml:space="preserve">Kunst der Moderne III </t>
  </si>
  <si>
    <t xml:space="preserve">Kunst des 20. Jahrhunderts III </t>
  </si>
  <si>
    <t xml:space="preserve">Kunst und Text (Kunstkritik, Schreiben über Kunst) </t>
  </si>
  <si>
    <t xml:space="preserve">Kunstgeschichte V </t>
  </si>
  <si>
    <t xml:space="preserve">Morphologie des Körpers und Raums III </t>
  </si>
  <si>
    <t xml:space="preserve">Postcolonial Studies III </t>
  </si>
  <si>
    <t xml:space="preserve">1. IKP (bestehend aus 2 Seminaren zu einem vorgegebenen Thema)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</si>
</sst>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83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2" fillId="2" borderId="0" xfId="1" applyFill="1" applyBorder="1" applyAlignment="1">
      <alignment vertical="center" wrapText="1"/>
    </xf>
    <xf numFmtId="0" fontId="5" fillId="5" borderId="2" xfId="1" applyFont="1" applyFill="1" applyBorder="1" applyAlignment="1">
      <alignment vertical="center"/>
    </xf>
    <xf numFmtId="0" fontId="5" fillId="5" borderId="3" xfId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3" xfId="0" applyFill="1" applyBorder="1" applyAlignment="1">
      <alignment vertical="center" wrapText="1"/>
    </xf>
    <xf numFmtId="0" fontId="0" fillId="2" borderId="21" xfId="0" applyFill="1" applyBorder="1" applyAlignment="1">
      <alignment vertical="center"/>
    </xf>
    <xf numFmtId="0" fontId="0" fillId="2" borderId="2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6" xfId="0" applyFill="1" applyBorder="1" applyAlignment="1">
      <alignment vertical="center" wrapText="1"/>
    </xf>
    <xf numFmtId="0" fontId="0" fillId="2" borderId="23" xfId="0" applyFill="1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18" xfId="0" applyFill="1" applyBorder="1" applyAlignment="1">
      <alignment vertical="center" wrapText="1"/>
    </xf>
    <xf numFmtId="0" fontId="0" fillId="3" borderId="19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5" fillId="2" borderId="0" xfId="1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eutral" xfId="1" builtinId="28"/>
    <cellStyle name="Standard" xfId="0" builtinId="0"/>
  </cellStyles>
  <dxfs count="15">
    <dxf>
      <font>
        <color auto="1"/>
      </font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Q104"/>
  <sheetViews>
    <sheetView tabSelected="1" zoomScaleNormal="100" workbookViewId="0">
      <pane ySplit="7" topLeftCell="A8" activePane="bottomLeft" state="frozen"/>
      <selection pane="bottomLeft" activeCell="H45" sqref="H45"/>
    </sheetView>
  </sheetViews>
  <sheetFormatPr baseColWidth="10" defaultColWidth="11.42578125" defaultRowHeight="15" x14ac:dyDescent="0.25"/>
  <cols>
    <col min="1" max="1" width="4.42578125" style="1" customWidth="1"/>
    <col min="2" max="2" width="28.5703125" style="2" customWidth="1"/>
    <col min="3" max="3" width="69.5703125" style="1" bestFit="1" customWidth="1"/>
    <col min="4" max="4" width="6.5703125" style="4" customWidth="1"/>
    <col min="5" max="5" width="11.5703125" style="4" hidden="1" customWidth="1"/>
    <col min="6" max="6" width="5.42578125" style="4" bestFit="1" customWidth="1"/>
    <col min="7" max="7" width="0" style="4" hidden="1" customWidth="1"/>
    <col min="8" max="8" width="26.5703125" style="4" customWidth="1"/>
    <col min="9" max="9" width="18.5703125" style="4" customWidth="1"/>
    <col min="10" max="10" width="18.5703125" style="4" hidden="1" customWidth="1"/>
    <col min="11" max="11" width="30.140625" style="4" hidden="1" customWidth="1"/>
    <col min="12" max="12" width="11.42578125" style="4" customWidth="1"/>
    <col min="13" max="13" width="60.140625" style="1" customWidth="1"/>
    <col min="14" max="14" width="11.42578125" style="1"/>
    <col min="15" max="15" width="8.140625" style="1" customWidth="1"/>
    <col min="16" max="16" width="2.28515625" style="4" hidden="1" customWidth="1"/>
    <col min="17" max="17" width="5.5703125" style="1" hidden="1" customWidth="1"/>
    <col min="18" max="16384" width="11.42578125" style="1"/>
  </cols>
  <sheetData>
    <row r="1" spans="2:17" ht="14.45" x14ac:dyDescent="0.3">
      <c r="E1" s="7" t="s">
        <v>104</v>
      </c>
      <c r="F1" s="7"/>
      <c r="G1" s="7"/>
      <c r="I1" s="7"/>
      <c r="J1" s="7"/>
      <c r="K1" s="7"/>
      <c r="L1" s="7"/>
    </row>
    <row r="2" spans="2:17" ht="39" customHeight="1" x14ac:dyDescent="0.25">
      <c r="B2" s="72" t="s">
        <v>117</v>
      </c>
      <c r="C2" s="72"/>
      <c r="D2" s="72"/>
      <c r="E2" s="72"/>
      <c r="F2" s="72"/>
      <c r="G2" s="72"/>
      <c r="H2" s="72"/>
      <c r="I2" s="6"/>
      <c r="J2" s="6"/>
      <c r="K2" s="6"/>
      <c r="L2" s="6"/>
      <c r="M2" s="9" t="str">
        <f>IF(SUM(I8:I30)&gt;68,Variablen!C4,"")</f>
        <v/>
      </c>
    </row>
    <row r="3" spans="2:17" ht="15" customHeight="1" x14ac:dyDescent="0.25">
      <c r="B3" s="72"/>
      <c r="C3" s="72"/>
      <c r="D3" s="72"/>
      <c r="E3" s="72"/>
      <c r="F3" s="72"/>
      <c r="G3" s="72"/>
      <c r="H3" s="72"/>
      <c r="I3" s="6"/>
      <c r="J3" s="6"/>
      <c r="K3" s="6"/>
      <c r="L3" s="6"/>
      <c r="M3" s="9"/>
    </row>
    <row r="4" spans="2:17" ht="15" customHeight="1" x14ac:dyDescent="0.25">
      <c r="B4" s="72"/>
      <c r="C4" s="72"/>
      <c r="D4" s="72"/>
      <c r="E4" s="72"/>
      <c r="F4" s="72"/>
      <c r="G4" s="72"/>
      <c r="H4" s="72"/>
      <c r="I4" s="6"/>
      <c r="J4" s="6"/>
      <c r="K4" s="6"/>
      <c r="L4" s="6"/>
      <c r="M4" s="10" t="str">
        <f>IF(Variablen!C6&lt;220,"Sie haben "&amp;Variablen!C6&amp;" des Gesamtstudiums erreicht.","Sie haben alle 220 Credits des Gesamtstudiums erreicht.")</f>
        <v>Sie haben 0 des Gesamtstudiums erreicht.</v>
      </c>
    </row>
    <row r="5" spans="2:17" ht="26.25" x14ac:dyDescent="0.25">
      <c r="C5" s="56" t="s">
        <v>211</v>
      </c>
      <c r="E5" s="6"/>
      <c r="F5" s="6"/>
      <c r="G5" s="6"/>
      <c r="I5" s="6"/>
      <c r="J5" s="6"/>
      <c r="K5" s="6"/>
      <c r="L5" s="6"/>
      <c r="M5" s="11" t="str">
        <f>IF(Variablen!C7&lt;92,"Sie haben "&amp;Variablen!C7&amp;" des ersten Studienabschnittes erreicht.","Sie haben alle 92 Credits des ersten Studienabschnittes erreicht.")</f>
        <v>Sie haben 0 des ersten Studienabschnittes erreicht.</v>
      </c>
    </row>
    <row r="6" spans="2:17" thickBot="1" x14ac:dyDescent="0.35"/>
    <row r="7" spans="2:17" ht="15.75" thickBot="1" x14ac:dyDescent="0.3">
      <c r="B7" s="23" t="s">
        <v>69</v>
      </c>
      <c r="C7" s="24" t="s">
        <v>22</v>
      </c>
      <c r="D7" s="25" t="s">
        <v>70</v>
      </c>
      <c r="E7" s="25" t="s">
        <v>71</v>
      </c>
      <c r="F7" s="25" t="s">
        <v>72</v>
      </c>
      <c r="G7" s="25" t="s">
        <v>174</v>
      </c>
      <c r="H7" s="25" t="s">
        <v>114</v>
      </c>
      <c r="I7" s="26" t="s">
        <v>105</v>
      </c>
      <c r="J7" s="4" t="s">
        <v>115</v>
      </c>
    </row>
    <row r="8" spans="2:17" ht="15" customHeight="1" x14ac:dyDescent="0.25">
      <c r="B8" s="73" t="str">
        <f>"ZKF
"&amp;SUM(I8:I30)&amp;" von 68 Credits erreicht."</f>
        <v>ZKF
0 von 68 Credits erreicht.</v>
      </c>
      <c r="C8" s="21" t="s">
        <v>0</v>
      </c>
      <c r="D8" s="15" t="s">
        <v>107</v>
      </c>
      <c r="E8" s="15">
        <v>17</v>
      </c>
      <c r="F8" s="15">
        <v>17</v>
      </c>
      <c r="G8" s="15"/>
      <c r="H8" s="39"/>
      <c r="I8" s="16">
        <f t="shared" ref="I8:I30" si="0">F8*H8</f>
        <v>0</v>
      </c>
      <c r="K8" s="4" t="str">
        <f>IF(AND(G8&lt;&gt;"",H8&lt;&gt;""),"G und H sind beide nicht leer","eines von beiden ist leer")</f>
        <v>eines von beiden ist leer</v>
      </c>
      <c r="P8" s="4">
        <v>0</v>
      </c>
      <c r="Q8" s="1" t="s">
        <v>101</v>
      </c>
    </row>
    <row r="9" spans="2:17" x14ac:dyDescent="0.25">
      <c r="B9" s="74"/>
      <c r="C9" s="8" t="s">
        <v>1</v>
      </c>
      <c r="D9" s="5" t="s">
        <v>107</v>
      </c>
      <c r="E9" s="5">
        <v>17</v>
      </c>
      <c r="F9" s="5">
        <v>17</v>
      </c>
      <c r="G9" s="5"/>
      <c r="H9" s="40"/>
      <c r="I9" s="17">
        <f t="shared" si="0"/>
        <v>0</v>
      </c>
      <c r="P9" s="4">
        <v>1</v>
      </c>
      <c r="Q9" s="1" t="s">
        <v>102</v>
      </c>
    </row>
    <row r="10" spans="2:17" x14ac:dyDescent="0.25">
      <c r="B10" s="74"/>
      <c r="C10" s="8" t="s">
        <v>2</v>
      </c>
      <c r="D10" s="5" t="s">
        <v>107</v>
      </c>
      <c r="E10" s="5">
        <v>17</v>
      </c>
      <c r="F10" s="5">
        <v>17</v>
      </c>
      <c r="G10" s="5"/>
      <c r="H10" s="40"/>
      <c r="I10" s="17">
        <f t="shared" si="0"/>
        <v>0</v>
      </c>
      <c r="P10" s="4">
        <v>2</v>
      </c>
    </row>
    <row r="11" spans="2:17" x14ac:dyDescent="0.25">
      <c r="B11" s="74"/>
      <c r="C11" s="8" t="s">
        <v>3</v>
      </c>
      <c r="D11" s="5" t="s">
        <v>107</v>
      </c>
      <c r="E11" s="5">
        <v>17</v>
      </c>
      <c r="F11" s="5">
        <v>17</v>
      </c>
      <c r="G11" s="5"/>
      <c r="H11" s="40"/>
      <c r="I11" s="17">
        <f t="shared" si="0"/>
        <v>0</v>
      </c>
      <c r="P11" s="4">
        <v>3</v>
      </c>
    </row>
    <row r="12" spans="2:17" x14ac:dyDescent="0.25">
      <c r="B12" s="74"/>
      <c r="C12" s="8" t="s">
        <v>4</v>
      </c>
      <c r="D12" s="5" t="s">
        <v>107</v>
      </c>
      <c r="E12" s="5">
        <v>17</v>
      </c>
      <c r="F12" s="5">
        <v>17</v>
      </c>
      <c r="G12" s="5"/>
      <c r="H12" s="40"/>
      <c r="I12" s="17">
        <f t="shared" si="0"/>
        <v>0</v>
      </c>
      <c r="P12" s="4">
        <v>4</v>
      </c>
    </row>
    <row r="13" spans="2:17" x14ac:dyDescent="0.25">
      <c r="B13" s="74"/>
      <c r="C13" s="8" t="s">
        <v>103</v>
      </c>
      <c r="D13" s="5" t="s">
        <v>107</v>
      </c>
      <c r="E13" s="5">
        <v>17</v>
      </c>
      <c r="F13" s="5">
        <v>17</v>
      </c>
      <c r="G13" s="5"/>
      <c r="H13" s="40"/>
      <c r="I13" s="17">
        <f t="shared" si="0"/>
        <v>0</v>
      </c>
    </row>
    <row r="14" spans="2:17" x14ac:dyDescent="0.25">
      <c r="B14" s="74"/>
      <c r="C14" s="8" t="s">
        <v>5</v>
      </c>
      <c r="D14" s="5" t="s">
        <v>107</v>
      </c>
      <c r="E14" s="5">
        <v>17</v>
      </c>
      <c r="F14" s="5">
        <v>17</v>
      </c>
      <c r="G14" s="5"/>
      <c r="H14" s="40"/>
      <c r="I14" s="17">
        <f t="shared" si="0"/>
        <v>0</v>
      </c>
    </row>
    <row r="15" spans="2:17" x14ac:dyDescent="0.25">
      <c r="B15" s="74"/>
      <c r="C15" s="8" t="s">
        <v>6</v>
      </c>
      <c r="D15" s="5" t="s">
        <v>107</v>
      </c>
      <c r="E15" s="5">
        <v>17</v>
      </c>
      <c r="F15" s="5">
        <v>17</v>
      </c>
      <c r="G15" s="5"/>
      <c r="H15" s="40"/>
      <c r="I15" s="17">
        <f t="shared" si="0"/>
        <v>0</v>
      </c>
    </row>
    <row r="16" spans="2:17" x14ac:dyDescent="0.25">
      <c r="B16" s="74"/>
      <c r="C16" s="8" t="s">
        <v>7</v>
      </c>
      <c r="D16" s="5" t="s">
        <v>107</v>
      </c>
      <c r="E16" s="5">
        <v>17</v>
      </c>
      <c r="F16" s="5">
        <v>17</v>
      </c>
      <c r="G16" s="5"/>
      <c r="H16" s="40"/>
      <c r="I16" s="17">
        <f t="shared" si="0"/>
        <v>0</v>
      </c>
    </row>
    <row r="17" spans="2:10" x14ac:dyDescent="0.25">
      <c r="B17" s="74"/>
      <c r="C17" s="8" t="s">
        <v>8</v>
      </c>
      <c r="D17" s="5" t="s">
        <v>107</v>
      </c>
      <c r="E17" s="5">
        <v>17</v>
      </c>
      <c r="F17" s="5">
        <v>17</v>
      </c>
      <c r="G17" s="5"/>
      <c r="H17" s="40"/>
      <c r="I17" s="17">
        <f t="shared" si="0"/>
        <v>0</v>
      </c>
    </row>
    <row r="18" spans="2:10" x14ac:dyDescent="0.25">
      <c r="B18" s="74"/>
      <c r="C18" s="8" t="s">
        <v>9</v>
      </c>
      <c r="D18" s="5" t="s">
        <v>107</v>
      </c>
      <c r="E18" s="5">
        <v>17</v>
      </c>
      <c r="F18" s="5">
        <v>17</v>
      </c>
      <c r="G18" s="5"/>
      <c r="H18" s="40"/>
      <c r="I18" s="17">
        <f t="shared" si="0"/>
        <v>0</v>
      </c>
    </row>
    <row r="19" spans="2:10" x14ac:dyDescent="0.25">
      <c r="B19" s="74"/>
      <c r="C19" s="8" t="s">
        <v>10</v>
      </c>
      <c r="D19" s="5" t="s">
        <v>107</v>
      </c>
      <c r="E19" s="5">
        <v>17</v>
      </c>
      <c r="F19" s="5">
        <v>17</v>
      </c>
      <c r="G19" s="5"/>
      <c r="H19" s="40"/>
      <c r="I19" s="17">
        <f t="shared" si="0"/>
        <v>0</v>
      </c>
    </row>
    <row r="20" spans="2:10" x14ac:dyDescent="0.25">
      <c r="B20" s="74"/>
      <c r="C20" s="8" t="s">
        <v>11</v>
      </c>
      <c r="D20" s="5" t="s">
        <v>107</v>
      </c>
      <c r="E20" s="5">
        <v>17</v>
      </c>
      <c r="F20" s="5">
        <v>17</v>
      </c>
      <c r="G20" s="5"/>
      <c r="H20" s="40"/>
      <c r="I20" s="17">
        <f t="shared" si="0"/>
        <v>0</v>
      </c>
    </row>
    <row r="21" spans="2:10" x14ac:dyDescent="0.25">
      <c r="B21" s="74"/>
      <c r="C21" s="8" t="s">
        <v>12</v>
      </c>
      <c r="D21" s="5" t="s">
        <v>107</v>
      </c>
      <c r="E21" s="5">
        <v>17</v>
      </c>
      <c r="F21" s="5">
        <v>17</v>
      </c>
      <c r="G21" s="5"/>
      <c r="H21" s="40"/>
      <c r="I21" s="17">
        <f t="shared" si="0"/>
        <v>0</v>
      </c>
    </row>
    <row r="22" spans="2:10" x14ac:dyDescent="0.25">
      <c r="B22" s="74"/>
      <c r="C22" s="8" t="s">
        <v>13</v>
      </c>
      <c r="D22" s="5" t="s">
        <v>107</v>
      </c>
      <c r="E22" s="5">
        <v>17</v>
      </c>
      <c r="F22" s="5">
        <v>17</v>
      </c>
      <c r="G22" s="5"/>
      <c r="H22" s="40"/>
      <c r="I22" s="17">
        <f t="shared" si="0"/>
        <v>0</v>
      </c>
    </row>
    <row r="23" spans="2:10" x14ac:dyDescent="0.25">
      <c r="B23" s="74"/>
      <c r="C23" s="8" t="s">
        <v>14</v>
      </c>
      <c r="D23" s="5" t="s">
        <v>107</v>
      </c>
      <c r="E23" s="5">
        <v>17</v>
      </c>
      <c r="F23" s="5">
        <v>17</v>
      </c>
      <c r="G23" s="5"/>
      <c r="H23" s="40"/>
      <c r="I23" s="17">
        <f t="shared" si="0"/>
        <v>0</v>
      </c>
    </row>
    <row r="24" spans="2:10" x14ac:dyDescent="0.25">
      <c r="B24" s="74"/>
      <c r="C24" s="8" t="s">
        <v>15</v>
      </c>
      <c r="D24" s="5" t="s">
        <v>107</v>
      </c>
      <c r="E24" s="5">
        <v>17</v>
      </c>
      <c r="F24" s="5">
        <v>17</v>
      </c>
      <c r="G24" s="5"/>
      <c r="H24" s="40"/>
      <c r="I24" s="17">
        <f t="shared" si="0"/>
        <v>0</v>
      </c>
    </row>
    <row r="25" spans="2:10" x14ac:dyDescent="0.25">
      <c r="B25" s="74"/>
      <c r="C25" s="8" t="s">
        <v>16</v>
      </c>
      <c r="D25" s="5" t="s">
        <v>107</v>
      </c>
      <c r="E25" s="5">
        <v>9</v>
      </c>
      <c r="F25" s="5">
        <v>9</v>
      </c>
      <c r="G25" s="5"/>
      <c r="H25" s="40"/>
      <c r="I25" s="17">
        <f t="shared" si="0"/>
        <v>0</v>
      </c>
    </row>
    <row r="26" spans="2:10" x14ac:dyDescent="0.25">
      <c r="B26" s="74"/>
      <c r="C26" s="8" t="s">
        <v>17</v>
      </c>
      <c r="D26" s="5" t="s">
        <v>107</v>
      </c>
      <c r="E26" s="5">
        <v>9</v>
      </c>
      <c r="F26" s="5">
        <v>9</v>
      </c>
      <c r="G26" s="5"/>
      <c r="H26" s="40"/>
      <c r="I26" s="17">
        <f t="shared" si="0"/>
        <v>0</v>
      </c>
    </row>
    <row r="27" spans="2:10" x14ac:dyDescent="0.25">
      <c r="B27" s="74"/>
      <c r="C27" s="8" t="s">
        <v>18</v>
      </c>
      <c r="D27" s="5" t="s">
        <v>106</v>
      </c>
      <c r="E27" s="5">
        <v>4</v>
      </c>
      <c r="F27" s="5">
        <v>4</v>
      </c>
      <c r="G27" s="5"/>
      <c r="H27" s="40"/>
      <c r="I27" s="17">
        <f t="shared" si="0"/>
        <v>0</v>
      </c>
    </row>
    <row r="28" spans="2:10" x14ac:dyDescent="0.25">
      <c r="B28" s="74"/>
      <c r="C28" s="8" t="s">
        <v>19</v>
      </c>
      <c r="D28" s="5" t="s">
        <v>106</v>
      </c>
      <c r="E28" s="5">
        <v>4</v>
      </c>
      <c r="F28" s="5">
        <v>4</v>
      </c>
      <c r="G28" s="5"/>
      <c r="H28" s="40"/>
      <c r="I28" s="17">
        <f t="shared" si="0"/>
        <v>0</v>
      </c>
    </row>
    <row r="29" spans="2:10" x14ac:dyDescent="0.25">
      <c r="B29" s="74"/>
      <c r="C29" s="8" t="s">
        <v>20</v>
      </c>
      <c r="D29" s="5" t="s">
        <v>106</v>
      </c>
      <c r="E29" s="5">
        <v>4</v>
      </c>
      <c r="F29" s="5">
        <v>4</v>
      </c>
      <c r="G29" s="5"/>
      <c r="H29" s="40"/>
      <c r="I29" s="17">
        <f t="shared" si="0"/>
        <v>0</v>
      </c>
    </row>
    <row r="30" spans="2:10" ht="15.75" thickBot="1" x14ac:dyDescent="0.3">
      <c r="B30" s="75"/>
      <c r="C30" s="22" t="s">
        <v>21</v>
      </c>
      <c r="D30" s="19" t="s">
        <v>106</v>
      </c>
      <c r="E30" s="19">
        <v>4</v>
      </c>
      <c r="F30" s="19">
        <v>4</v>
      </c>
      <c r="G30" s="19"/>
      <c r="H30" s="41"/>
      <c r="I30" s="20">
        <f t="shared" si="0"/>
        <v>0</v>
      </c>
    </row>
    <row r="31" spans="2:10" x14ac:dyDescent="0.25">
      <c r="B31" s="76" t="str">
        <f>"Künstlerische Darstellungsformen und Techniken
"&amp;SUM(I31:I77)&amp;" von 16 Credits erreicht."</f>
        <v>Künstlerische Darstellungsformen und Techniken
0 von 16 Credits erreicht.</v>
      </c>
      <c r="C31" s="14" t="s">
        <v>23</v>
      </c>
      <c r="D31" s="15" t="s">
        <v>108</v>
      </c>
      <c r="E31" s="15">
        <v>4</v>
      </c>
      <c r="F31" s="15">
        <v>4</v>
      </c>
      <c r="G31" s="15"/>
      <c r="H31" s="39"/>
      <c r="I31" s="16">
        <f>IF(H31="ja",F31,0)</f>
        <v>0</v>
      </c>
      <c r="J31" s="4">
        <f>IF(SUM(I31:I77)&gt;16,SUM(I31:I77)-16,0)</f>
        <v>0</v>
      </c>
    </row>
    <row r="32" spans="2:10" x14ac:dyDescent="0.25">
      <c r="B32" s="77"/>
      <c r="C32" s="3" t="s">
        <v>24</v>
      </c>
      <c r="D32" s="5" t="s">
        <v>108</v>
      </c>
      <c r="E32" s="5">
        <v>4</v>
      </c>
      <c r="F32" s="5">
        <v>4</v>
      </c>
      <c r="G32" s="5"/>
      <c r="H32" s="40"/>
      <c r="I32" s="17">
        <f t="shared" ref="I32:I95" si="1">IF(H32="ja",F32,0)</f>
        <v>0</v>
      </c>
    </row>
    <row r="33" spans="2:9" x14ac:dyDescent="0.25">
      <c r="B33" s="77"/>
      <c r="C33" s="3" t="s">
        <v>25</v>
      </c>
      <c r="D33" s="5" t="s">
        <v>108</v>
      </c>
      <c r="E33" s="5">
        <v>4</v>
      </c>
      <c r="F33" s="5">
        <v>4</v>
      </c>
      <c r="G33" s="5"/>
      <c r="H33" s="40"/>
      <c r="I33" s="17">
        <f t="shared" si="1"/>
        <v>0</v>
      </c>
    </row>
    <row r="34" spans="2:9" x14ac:dyDescent="0.25">
      <c r="B34" s="77"/>
      <c r="C34" s="3" t="s">
        <v>26</v>
      </c>
      <c r="D34" s="5" t="s">
        <v>108</v>
      </c>
      <c r="E34" s="5">
        <v>4</v>
      </c>
      <c r="F34" s="5">
        <v>4</v>
      </c>
      <c r="G34" s="5"/>
      <c r="H34" s="40"/>
      <c r="I34" s="17">
        <f t="shared" si="1"/>
        <v>0</v>
      </c>
    </row>
    <row r="35" spans="2:9" x14ac:dyDescent="0.25">
      <c r="B35" s="77"/>
      <c r="C35" s="3" t="s">
        <v>27</v>
      </c>
      <c r="D35" s="5" t="s">
        <v>108</v>
      </c>
      <c r="E35" s="5">
        <v>4</v>
      </c>
      <c r="F35" s="5">
        <v>4</v>
      </c>
      <c r="G35" s="5"/>
      <c r="H35" s="40"/>
      <c r="I35" s="17">
        <f t="shared" si="1"/>
        <v>0</v>
      </c>
    </row>
    <row r="36" spans="2:9" x14ac:dyDescent="0.25">
      <c r="B36" s="77"/>
      <c r="C36" s="3" t="s">
        <v>28</v>
      </c>
      <c r="D36" s="5" t="s">
        <v>108</v>
      </c>
      <c r="E36" s="5">
        <v>4</v>
      </c>
      <c r="F36" s="5">
        <v>4</v>
      </c>
      <c r="G36" s="5"/>
      <c r="H36" s="40"/>
      <c r="I36" s="17">
        <f t="shared" si="1"/>
        <v>0</v>
      </c>
    </row>
    <row r="37" spans="2:9" x14ac:dyDescent="0.25">
      <c r="B37" s="77"/>
      <c r="C37" s="3" t="s">
        <v>29</v>
      </c>
      <c r="D37" s="5" t="s">
        <v>109</v>
      </c>
      <c r="E37" s="5">
        <v>3</v>
      </c>
      <c r="F37" s="5">
        <v>3</v>
      </c>
      <c r="G37" s="5"/>
      <c r="H37" s="40"/>
      <c r="I37" s="17">
        <f t="shared" si="1"/>
        <v>0</v>
      </c>
    </row>
    <row r="38" spans="2:9" x14ac:dyDescent="0.25">
      <c r="B38" s="77"/>
      <c r="C38" s="3" t="s">
        <v>29</v>
      </c>
      <c r="D38" s="5" t="s">
        <v>110</v>
      </c>
      <c r="E38" s="5">
        <v>3</v>
      </c>
      <c r="F38" s="5">
        <v>3</v>
      </c>
      <c r="G38" s="5"/>
      <c r="H38" s="40"/>
      <c r="I38" s="17">
        <f t="shared" si="1"/>
        <v>0</v>
      </c>
    </row>
    <row r="39" spans="2:9" x14ac:dyDescent="0.25">
      <c r="B39" s="77"/>
      <c r="C39" s="3" t="s">
        <v>30</v>
      </c>
      <c r="D39" s="5" t="s">
        <v>108</v>
      </c>
      <c r="E39" s="5">
        <v>4</v>
      </c>
      <c r="F39" s="5">
        <v>4</v>
      </c>
      <c r="G39" s="5"/>
      <c r="H39" s="40"/>
      <c r="I39" s="17">
        <f t="shared" si="1"/>
        <v>0</v>
      </c>
    </row>
    <row r="40" spans="2:9" x14ac:dyDescent="0.25">
      <c r="B40" s="77"/>
      <c r="C40" s="3" t="s">
        <v>31</v>
      </c>
      <c r="D40" s="5" t="s">
        <v>108</v>
      </c>
      <c r="E40" s="5">
        <v>4</v>
      </c>
      <c r="F40" s="5">
        <v>4</v>
      </c>
      <c r="G40" s="5"/>
      <c r="H40" s="40"/>
      <c r="I40" s="17">
        <f t="shared" si="1"/>
        <v>0</v>
      </c>
    </row>
    <row r="41" spans="2:9" x14ac:dyDescent="0.25">
      <c r="B41" s="77"/>
      <c r="C41" s="3" t="s">
        <v>32</v>
      </c>
      <c r="D41" s="5" t="s">
        <v>108</v>
      </c>
      <c r="E41" s="5">
        <v>4</v>
      </c>
      <c r="F41" s="5">
        <v>4</v>
      </c>
      <c r="G41" s="5"/>
      <c r="H41" s="40"/>
      <c r="I41" s="17">
        <f t="shared" si="1"/>
        <v>0</v>
      </c>
    </row>
    <row r="42" spans="2:9" x14ac:dyDescent="0.25">
      <c r="B42" s="77"/>
      <c r="C42" s="3" t="s">
        <v>33</v>
      </c>
      <c r="D42" s="5" t="s">
        <v>108</v>
      </c>
      <c r="E42" s="5">
        <v>4</v>
      </c>
      <c r="F42" s="5">
        <v>4</v>
      </c>
      <c r="G42" s="5"/>
      <c r="H42" s="40"/>
      <c r="I42" s="17">
        <f t="shared" si="1"/>
        <v>0</v>
      </c>
    </row>
    <row r="43" spans="2:9" x14ac:dyDescent="0.25">
      <c r="B43" s="77"/>
      <c r="C43" s="3" t="s">
        <v>34</v>
      </c>
      <c r="D43" s="5" t="s">
        <v>108</v>
      </c>
      <c r="E43" s="5">
        <v>4</v>
      </c>
      <c r="F43" s="5">
        <v>4</v>
      </c>
      <c r="G43" s="5"/>
      <c r="H43" s="40"/>
      <c r="I43" s="17">
        <f t="shared" si="1"/>
        <v>0</v>
      </c>
    </row>
    <row r="44" spans="2:9" x14ac:dyDescent="0.25">
      <c r="B44" s="77"/>
      <c r="C44" s="3" t="s">
        <v>35</v>
      </c>
      <c r="D44" s="5" t="s">
        <v>108</v>
      </c>
      <c r="E44" s="5">
        <v>4</v>
      </c>
      <c r="F44" s="5">
        <v>4</v>
      </c>
      <c r="G44" s="5"/>
      <c r="H44" s="40"/>
      <c r="I44" s="17">
        <f t="shared" si="1"/>
        <v>0</v>
      </c>
    </row>
    <row r="45" spans="2:9" x14ac:dyDescent="0.25">
      <c r="B45" s="77"/>
      <c r="C45" s="3" t="s">
        <v>36</v>
      </c>
      <c r="D45" s="5" t="s">
        <v>108</v>
      </c>
      <c r="E45" s="5">
        <v>2</v>
      </c>
      <c r="F45" s="5">
        <v>2</v>
      </c>
      <c r="G45" s="5"/>
      <c r="H45" s="40"/>
      <c r="I45" s="17">
        <f t="shared" si="1"/>
        <v>0</v>
      </c>
    </row>
    <row r="46" spans="2:9" x14ac:dyDescent="0.25">
      <c r="B46" s="77"/>
      <c r="C46" s="3" t="s">
        <v>37</v>
      </c>
      <c r="D46" s="5" t="s">
        <v>108</v>
      </c>
      <c r="E46" s="5">
        <v>2</v>
      </c>
      <c r="F46" s="5">
        <v>2</v>
      </c>
      <c r="G46" s="5"/>
      <c r="H46" s="40"/>
      <c r="I46" s="17">
        <f t="shared" si="1"/>
        <v>0</v>
      </c>
    </row>
    <row r="47" spans="2:9" x14ac:dyDescent="0.25">
      <c r="B47" s="77"/>
      <c r="C47" s="3" t="s">
        <v>38</v>
      </c>
      <c r="D47" s="5" t="s">
        <v>108</v>
      </c>
      <c r="E47" s="5">
        <v>4</v>
      </c>
      <c r="F47" s="5">
        <v>4</v>
      </c>
      <c r="G47" s="5"/>
      <c r="H47" s="40"/>
      <c r="I47" s="17">
        <f t="shared" si="1"/>
        <v>0</v>
      </c>
    </row>
    <row r="48" spans="2:9" x14ac:dyDescent="0.25">
      <c r="B48" s="77"/>
      <c r="C48" s="3" t="s">
        <v>39</v>
      </c>
      <c r="D48" s="5" t="s">
        <v>108</v>
      </c>
      <c r="E48" s="5">
        <v>4</v>
      </c>
      <c r="F48" s="5">
        <v>4</v>
      </c>
      <c r="G48" s="5"/>
      <c r="H48" s="40"/>
      <c r="I48" s="17">
        <f t="shared" si="1"/>
        <v>0</v>
      </c>
    </row>
    <row r="49" spans="2:9" x14ac:dyDescent="0.25">
      <c r="B49" s="77"/>
      <c r="C49" s="3" t="s">
        <v>40</v>
      </c>
      <c r="D49" s="5" t="s">
        <v>108</v>
      </c>
      <c r="E49" s="5">
        <v>4</v>
      </c>
      <c r="F49" s="5">
        <v>4</v>
      </c>
      <c r="G49" s="5"/>
      <c r="H49" s="40"/>
      <c r="I49" s="17">
        <f t="shared" si="1"/>
        <v>0</v>
      </c>
    </row>
    <row r="50" spans="2:9" x14ac:dyDescent="0.25">
      <c r="B50" s="77"/>
      <c r="C50" s="3" t="s">
        <v>41</v>
      </c>
      <c r="D50" s="5" t="s">
        <v>108</v>
      </c>
      <c r="E50" s="5">
        <v>4</v>
      </c>
      <c r="F50" s="5">
        <v>4</v>
      </c>
      <c r="G50" s="5"/>
      <c r="H50" s="40"/>
      <c r="I50" s="17">
        <f t="shared" si="1"/>
        <v>0</v>
      </c>
    </row>
    <row r="51" spans="2:9" x14ac:dyDescent="0.25">
      <c r="B51" s="77"/>
      <c r="C51" s="3" t="s">
        <v>42</v>
      </c>
      <c r="D51" s="5" t="s">
        <v>108</v>
      </c>
      <c r="E51" s="5">
        <v>4</v>
      </c>
      <c r="F51" s="5">
        <v>4</v>
      </c>
      <c r="G51" s="5"/>
      <c r="H51" s="40"/>
      <c r="I51" s="17">
        <f t="shared" si="1"/>
        <v>0</v>
      </c>
    </row>
    <row r="52" spans="2:9" x14ac:dyDescent="0.25">
      <c r="B52" s="77"/>
      <c r="C52" s="3" t="s">
        <v>43</v>
      </c>
      <c r="D52" s="5" t="s">
        <v>108</v>
      </c>
      <c r="E52" s="5">
        <v>4</v>
      </c>
      <c r="F52" s="5">
        <v>4</v>
      </c>
      <c r="G52" s="5"/>
      <c r="H52" s="40"/>
      <c r="I52" s="17">
        <f t="shared" si="1"/>
        <v>0</v>
      </c>
    </row>
    <row r="53" spans="2:9" x14ac:dyDescent="0.25">
      <c r="B53" s="77"/>
      <c r="C53" s="3" t="s">
        <v>44</v>
      </c>
      <c r="D53" s="5" t="s">
        <v>108</v>
      </c>
      <c r="E53" s="5">
        <v>4</v>
      </c>
      <c r="F53" s="5">
        <v>4</v>
      </c>
      <c r="G53" s="5"/>
      <c r="H53" s="40"/>
      <c r="I53" s="17">
        <f t="shared" si="1"/>
        <v>0</v>
      </c>
    </row>
    <row r="54" spans="2:9" x14ac:dyDescent="0.25">
      <c r="B54" s="77"/>
      <c r="C54" s="3" t="s">
        <v>45</v>
      </c>
      <c r="D54" s="5" t="s">
        <v>108</v>
      </c>
      <c r="E54" s="5">
        <v>4</v>
      </c>
      <c r="F54" s="5">
        <v>4</v>
      </c>
      <c r="G54" s="5"/>
      <c r="H54" s="40"/>
      <c r="I54" s="17">
        <f t="shared" si="1"/>
        <v>0</v>
      </c>
    </row>
    <row r="55" spans="2:9" x14ac:dyDescent="0.25">
      <c r="B55" s="77"/>
      <c r="C55" s="3" t="s">
        <v>46</v>
      </c>
      <c r="D55" s="5" t="s">
        <v>108</v>
      </c>
      <c r="E55" s="5">
        <v>4</v>
      </c>
      <c r="F55" s="5">
        <v>4</v>
      </c>
      <c r="G55" s="5"/>
      <c r="H55" s="40"/>
      <c r="I55" s="17">
        <f t="shared" si="1"/>
        <v>0</v>
      </c>
    </row>
    <row r="56" spans="2:9" x14ac:dyDescent="0.25">
      <c r="B56" s="77"/>
      <c r="C56" s="3" t="s">
        <v>47</v>
      </c>
      <c r="D56" s="5" t="s">
        <v>108</v>
      </c>
      <c r="E56" s="5">
        <v>4</v>
      </c>
      <c r="F56" s="5">
        <v>4</v>
      </c>
      <c r="G56" s="5"/>
      <c r="H56" s="40"/>
      <c r="I56" s="17">
        <f t="shared" si="1"/>
        <v>0</v>
      </c>
    </row>
    <row r="57" spans="2:9" x14ac:dyDescent="0.25">
      <c r="B57" s="77"/>
      <c r="C57" s="3" t="s">
        <v>48</v>
      </c>
      <c r="D57" s="5" t="s">
        <v>108</v>
      </c>
      <c r="E57" s="5">
        <v>4</v>
      </c>
      <c r="F57" s="5">
        <v>4</v>
      </c>
      <c r="G57" s="5"/>
      <c r="H57" s="40"/>
      <c r="I57" s="17">
        <f t="shared" si="1"/>
        <v>0</v>
      </c>
    </row>
    <row r="58" spans="2:9" x14ac:dyDescent="0.25">
      <c r="B58" s="77"/>
      <c r="C58" s="3" t="s">
        <v>49</v>
      </c>
      <c r="D58" s="5" t="s">
        <v>108</v>
      </c>
      <c r="E58" s="5">
        <v>4</v>
      </c>
      <c r="F58" s="5">
        <v>4</v>
      </c>
      <c r="G58" s="5"/>
      <c r="H58" s="40"/>
      <c r="I58" s="17">
        <f t="shared" si="1"/>
        <v>0</v>
      </c>
    </row>
    <row r="59" spans="2:9" x14ac:dyDescent="0.25">
      <c r="B59" s="77"/>
      <c r="C59" s="3" t="s">
        <v>50</v>
      </c>
      <c r="D59" s="5" t="s">
        <v>108</v>
      </c>
      <c r="E59" s="5">
        <v>4</v>
      </c>
      <c r="F59" s="5">
        <v>4</v>
      </c>
      <c r="G59" s="5"/>
      <c r="H59" s="40"/>
      <c r="I59" s="17">
        <f t="shared" si="1"/>
        <v>0</v>
      </c>
    </row>
    <row r="60" spans="2:9" x14ac:dyDescent="0.25">
      <c r="B60" s="77"/>
      <c r="C60" s="3" t="s">
        <v>51</v>
      </c>
      <c r="D60" s="5" t="s">
        <v>108</v>
      </c>
      <c r="E60" s="5">
        <v>4</v>
      </c>
      <c r="F60" s="5">
        <v>4</v>
      </c>
      <c r="G60" s="5"/>
      <c r="H60" s="40"/>
      <c r="I60" s="17">
        <f t="shared" si="1"/>
        <v>0</v>
      </c>
    </row>
    <row r="61" spans="2:9" x14ac:dyDescent="0.25">
      <c r="B61" s="77"/>
      <c r="C61" s="3" t="s">
        <v>52</v>
      </c>
      <c r="D61" s="5" t="s">
        <v>108</v>
      </c>
      <c r="E61" s="5">
        <v>4</v>
      </c>
      <c r="F61" s="5">
        <v>4</v>
      </c>
      <c r="G61" s="5"/>
      <c r="H61" s="40"/>
      <c r="I61" s="17">
        <f t="shared" si="1"/>
        <v>0</v>
      </c>
    </row>
    <row r="62" spans="2:9" x14ac:dyDescent="0.25">
      <c r="B62" s="77"/>
      <c r="C62" s="3" t="s">
        <v>53</v>
      </c>
      <c r="D62" s="5" t="s">
        <v>108</v>
      </c>
      <c r="E62" s="5">
        <v>4</v>
      </c>
      <c r="F62" s="5">
        <v>4</v>
      </c>
      <c r="G62" s="5"/>
      <c r="H62" s="40"/>
      <c r="I62" s="17">
        <f t="shared" si="1"/>
        <v>0</v>
      </c>
    </row>
    <row r="63" spans="2:9" x14ac:dyDescent="0.25">
      <c r="B63" s="77"/>
      <c r="C63" s="3" t="s">
        <v>54</v>
      </c>
      <c r="D63" s="5" t="s">
        <v>108</v>
      </c>
      <c r="E63" s="5">
        <v>4</v>
      </c>
      <c r="F63" s="5">
        <v>4</v>
      </c>
      <c r="G63" s="5"/>
      <c r="H63" s="40"/>
      <c r="I63" s="17">
        <f t="shared" si="1"/>
        <v>0</v>
      </c>
    </row>
    <row r="64" spans="2:9" x14ac:dyDescent="0.25">
      <c r="B64" s="77"/>
      <c r="C64" s="3" t="s">
        <v>55</v>
      </c>
      <c r="D64" s="5" t="s">
        <v>108</v>
      </c>
      <c r="E64" s="5">
        <v>4</v>
      </c>
      <c r="F64" s="5">
        <v>4</v>
      </c>
      <c r="G64" s="5"/>
      <c r="H64" s="40"/>
      <c r="I64" s="17">
        <f t="shared" si="1"/>
        <v>0</v>
      </c>
    </row>
    <row r="65" spans="2:10" x14ac:dyDescent="0.25">
      <c r="B65" s="77"/>
      <c r="C65" s="3" t="s">
        <v>56</v>
      </c>
      <c r="D65" s="5" t="s">
        <v>108</v>
      </c>
      <c r="E65" s="5">
        <v>4</v>
      </c>
      <c r="F65" s="5">
        <v>4</v>
      </c>
      <c r="G65" s="5"/>
      <c r="H65" s="40"/>
      <c r="I65" s="17">
        <f t="shared" si="1"/>
        <v>0</v>
      </c>
    </row>
    <row r="66" spans="2:10" x14ac:dyDescent="0.25">
      <c r="B66" s="77"/>
      <c r="C66" s="3" t="s">
        <v>57</v>
      </c>
      <c r="D66" s="5" t="s">
        <v>108</v>
      </c>
      <c r="E66" s="5">
        <v>4</v>
      </c>
      <c r="F66" s="5">
        <v>4</v>
      </c>
      <c r="G66" s="5"/>
      <c r="H66" s="40"/>
      <c r="I66" s="17">
        <f t="shared" si="1"/>
        <v>0</v>
      </c>
    </row>
    <row r="67" spans="2:10" x14ac:dyDescent="0.25">
      <c r="B67" s="77"/>
      <c r="C67" s="3" t="s">
        <v>58</v>
      </c>
      <c r="D67" s="5" t="s">
        <v>108</v>
      </c>
      <c r="E67" s="5">
        <v>4</v>
      </c>
      <c r="F67" s="5">
        <v>4</v>
      </c>
      <c r="G67" s="5"/>
      <c r="H67" s="40"/>
      <c r="I67" s="17">
        <f t="shared" si="1"/>
        <v>0</v>
      </c>
    </row>
    <row r="68" spans="2:10" x14ac:dyDescent="0.25">
      <c r="B68" s="77"/>
      <c r="C68" s="3" t="s">
        <v>59</v>
      </c>
      <c r="D68" s="5" t="s">
        <v>108</v>
      </c>
      <c r="E68" s="5">
        <v>4</v>
      </c>
      <c r="F68" s="5">
        <v>4</v>
      </c>
      <c r="G68" s="5"/>
      <c r="H68" s="40"/>
      <c r="I68" s="17">
        <f t="shared" si="1"/>
        <v>0</v>
      </c>
    </row>
    <row r="69" spans="2:10" x14ac:dyDescent="0.25">
      <c r="B69" s="77"/>
      <c r="C69" s="3" t="s">
        <v>60</v>
      </c>
      <c r="D69" s="5" t="s">
        <v>108</v>
      </c>
      <c r="E69" s="5">
        <v>4</v>
      </c>
      <c r="F69" s="5">
        <v>4</v>
      </c>
      <c r="G69" s="5"/>
      <c r="H69" s="40"/>
      <c r="I69" s="17">
        <f t="shared" si="1"/>
        <v>0</v>
      </c>
    </row>
    <row r="70" spans="2:10" x14ac:dyDescent="0.25">
      <c r="B70" s="77"/>
      <c r="C70" s="3" t="s">
        <v>61</v>
      </c>
      <c r="D70" s="5" t="s">
        <v>108</v>
      </c>
      <c r="E70" s="5">
        <v>4</v>
      </c>
      <c r="F70" s="5">
        <v>4</v>
      </c>
      <c r="G70" s="5"/>
      <c r="H70" s="40"/>
      <c r="I70" s="17">
        <f t="shared" si="1"/>
        <v>0</v>
      </c>
    </row>
    <row r="71" spans="2:10" x14ac:dyDescent="0.25">
      <c r="B71" s="77"/>
      <c r="C71" s="3" t="s">
        <v>62</v>
      </c>
      <c r="D71" s="5" t="s">
        <v>111</v>
      </c>
      <c r="E71" s="5">
        <v>1</v>
      </c>
      <c r="F71" s="5">
        <v>2</v>
      </c>
      <c r="G71" s="5"/>
      <c r="H71" s="40"/>
      <c r="I71" s="17">
        <f t="shared" si="1"/>
        <v>0</v>
      </c>
    </row>
    <row r="72" spans="2:10" x14ac:dyDescent="0.25">
      <c r="B72" s="77"/>
      <c r="C72" s="3" t="s">
        <v>63</v>
      </c>
      <c r="D72" s="5" t="s">
        <v>111</v>
      </c>
      <c r="E72" s="5">
        <v>1</v>
      </c>
      <c r="F72" s="5">
        <v>2</v>
      </c>
      <c r="G72" s="5"/>
      <c r="H72" s="40"/>
      <c r="I72" s="17">
        <f t="shared" si="1"/>
        <v>0</v>
      </c>
    </row>
    <row r="73" spans="2:10" x14ac:dyDescent="0.25">
      <c r="B73" s="77"/>
      <c r="C73" s="3" t="s">
        <v>64</v>
      </c>
      <c r="D73" s="5" t="s">
        <v>107</v>
      </c>
      <c r="E73" s="5">
        <v>2</v>
      </c>
      <c r="F73" s="5">
        <v>2</v>
      </c>
      <c r="G73" s="5"/>
      <c r="H73" s="40"/>
      <c r="I73" s="17">
        <f t="shared" si="1"/>
        <v>0</v>
      </c>
    </row>
    <row r="74" spans="2:10" x14ac:dyDescent="0.25">
      <c r="B74" s="77"/>
      <c r="C74" s="3" t="s">
        <v>65</v>
      </c>
      <c r="D74" s="5" t="s">
        <v>107</v>
      </c>
      <c r="E74" s="5">
        <v>2</v>
      </c>
      <c r="F74" s="5">
        <v>2</v>
      </c>
      <c r="G74" s="5"/>
      <c r="H74" s="40"/>
      <c r="I74" s="17">
        <f t="shared" si="1"/>
        <v>0</v>
      </c>
    </row>
    <row r="75" spans="2:10" x14ac:dyDescent="0.25">
      <c r="B75" s="77"/>
      <c r="C75" s="3" t="s">
        <v>66</v>
      </c>
      <c r="D75" s="5" t="s">
        <v>107</v>
      </c>
      <c r="E75" s="5">
        <v>2</v>
      </c>
      <c r="F75" s="5">
        <v>2</v>
      </c>
      <c r="G75" s="5"/>
      <c r="H75" s="40"/>
      <c r="I75" s="17">
        <f t="shared" si="1"/>
        <v>0</v>
      </c>
    </row>
    <row r="76" spans="2:10" x14ac:dyDescent="0.25">
      <c r="B76" s="77"/>
      <c r="C76" s="3" t="s">
        <v>67</v>
      </c>
      <c r="D76" s="5" t="s">
        <v>107</v>
      </c>
      <c r="E76" s="5">
        <v>2</v>
      </c>
      <c r="F76" s="5">
        <v>2</v>
      </c>
      <c r="G76" s="5"/>
      <c r="H76" s="40"/>
      <c r="I76" s="17">
        <f t="shared" si="1"/>
        <v>0</v>
      </c>
    </row>
    <row r="77" spans="2:10" ht="15.75" thickBot="1" x14ac:dyDescent="0.3">
      <c r="B77" s="78"/>
      <c r="C77" s="18" t="s">
        <v>68</v>
      </c>
      <c r="D77" s="19" t="s">
        <v>107</v>
      </c>
      <c r="E77" s="19">
        <v>2</v>
      </c>
      <c r="F77" s="19">
        <v>2</v>
      </c>
      <c r="G77" s="19"/>
      <c r="H77" s="41"/>
      <c r="I77" s="20">
        <f t="shared" si="1"/>
        <v>0</v>
      </c>
    </row>
    <row r="78" spans="2:10" x14ac:dyDescent="0.25">
      <c r="B78" s="73" t="str">
        <f>"Kunst-, Kultur- und Naturwissenschaften und Geschlechterforschung
"&amp;SUM(I78:I104)&amp;" von 8 Credits erreicht."</f>
        <v>Kunst-, Kultur- und Naturwissenschaften und Geschlechterforschung
0 von 8 Credits erreicht.</v>
      </c>
      <c r="C78" s="14" t="s">
        <v>73</v>
      </c>
      <c r="D78" s="15" t="s">
        <v>109</v>
      </c>
      <c r="E78" s="15">
        <v>2</v>
      </c>
      <c r="F78" s="15">
        <v>2</v>
      </c>
      <c r="G78" s="15"/>
      <c r="H78" s="39"/>
      <c r="I78" s="16">
        <f t="shared" si="1"/>
        <v>0</v>
      </c>
      <c r="J78" s="4">
        <f>IF(SUM(I78:I104)&gt;8,SUM(I78:I104)-8,0)</f>
        <v>0</v>
      </c>
    </row>
    <row r="79" spans="2:10" x14ac:dyDescent="0.25">
      <c r="B79" s="74"/>
      <c r="C79" s="3" t="s">
        <v>73</v>
      </c>
      <c r="D79" s="5" t="s">
        <v>110</v>
      </c>
      <c r="E79" s="5">
        <v>2</v>
      </c>
      <c r="F79" s="5">
        <v>2</v>
      </c>
      <c r="G79" s="5"/>
      <c r="H79" s="40"/>
      <c r="I79" s="17">
        <f t="shared" si="1"/>
        <v>0</v>
      </c>
    </row>
    <row r="80" spans="2:10" x14ac:dyDescent="0.25">
      <c r="B80" s="74"/>
      <c r="C80" s="3" t="s">
        <v>74</v>
      </c>
      <c r="D80" s="5" t="s">
        <v>109</v>
      </c>
      <c r="E80" s="5">
        <v>2</v>
      </c>
      <c r="F80" s="5">
        <v>2</v>
      </c>
      <c r="G80" s="5"/>
      <c r="H80" s="40"/>
      <c r="I80" s="17">
        <f t="shared" si="1"/>
        <v>0</v>
      </c>
    </row>
    <row r="81" spans="2:9" x14ac:dyDescent="0.25">
      <c r="B81" s="74"/>
      <c r="C81" s="3" t="s">
        <v>75</v>
      </c>
      <c r="D81" s="5" t="s">
        <v>108</v>
      </c>
      <c r="E81" s="5">
        <v>2</v>
      </c>
      <c r="F81" s="5">
        <v>2</v>
      </c>
      <c r="G81" s="5"/>
      <c r="H81" s="40"/>
      <c r="I81" s="17">
        <f t="shared" si="1"/>
        <v>0</v>
      </c>
    </row>
    <row r="82" spans="2:9" x14ac:dyDescent="0.25">
      <c r="B82" s="74"/>
      <c r="C82" s="3" t="s">
        <v>76</v>
      </c>
      <c r="D82" s="5" t="s">
        <v>108</v>
      </c>
      <c r="E82" s="5">
        <v>2</v>
      </c>
      <c r="F82" s="5">
        <v>2</v>
      </c>
      <c r="G82" s="5"/>
      <c r="H82" s="40"/>
      <c r="I82" s="17">
        <f t="shared" si="1"/>
        <v>0</v>
      </c>
    </row>
    <row r="83" spans="2:9" x14ac:dyDescent="0.25">
      <c r="B83" s="74"/>
      <c r="C83" s="3" t="s">
        <v>206</v>
      </c>
      <c r="D83" s="5" t="s">
        <v>109</v>
      </c>
      <c r="E83" s="5">
        <v>2</v>
      </c>
      <c r="F83" s="5">
        <v>2</v>
      </c>
      <c r="G83" s="5" t="s">
        <v>101</v>
      </c>
      <c r="H83" s="40"/>
      <c r="I83" s="17">
        <f t="shared" si="1"/>
        <v>0</v>
      </c>
    </row>
    <row r="84" spans="2:9" x14ac:dyDescent="0.25">
      <c r="B84" s="74"/>
      <c r="C84" s="3" t="s">
        <v>77</v>
      </c>
      <c r="D84" s="5" t="s">
        <v>109</v>
      </c>
      <c r="E84" s="5">
        <v>2</v>
      </c>
      <c r="F84" s="5">
        <v>2</v>
      </c>
      <c r="G84" s="5" t="s">
        <v>101</v>
      </c>
      <c r="H84" s="40"/>
      <c r="I84" s="17">
        <f t="shared" si="1"/>
        <v>0</v>
      </c>
    </row>
    <row r="85" spans="2:9" x14ac:dyDescent="0.25">
      <c r="B85" s="74"/>
      <c r="C85" s="3" t="s">
        <v>78</v>
      </c>
      <c r="D85" s="5" t="s">
        <v>108</v>
      </c>
      <c r="E85" s="5">
        <v>2</v>
      </c>
      <c r="F85" s="5">
        <v>2</v>
      </c>
      <c r="G85" s="5"/>
      <c r="H85" s="40"/>
      <c r="I85" s="17">
        <f t="shared" si="1"/>
        <v>0</v>
      </c>
    </row>
    <row r="86" spans="2:9" x14ac:dyDescent="0.25">
      <c r="B86" s="74"/>
      <c r="C86" s="3" t="s">
        <v>79</v>
      </c>
      <c r="D86" s="5" t="s">
        <v>112</v>
      </c>
      <c r="E86" s="5">
        <v>2</v>
      </c>
      <c r="F86" s="5">
        <v>2</v>
      </c>
      <c r="G86" s="5"/>
      <c r="H86" s="40"/>
      <c r="I86" s="17">
        <f t="shared" si="1"/>
        <v>0</v>
      </c>
    </row>
    <row r="87" spans="2:9" x14ac:dyDescent="0.25">
      <c r="B87" s="74"/>
      <c r="C87" s="3" t="s">
        <v>80</v>
      </c>
      <c r="D87" s="5" t="s">
        <v>109</v>
      </c>
      <c r="E87" s="5">
        <v>2</v>
      </c>
      <c r="F87" s="5">
        <v>2</v>
      </c>
      <c r="G87" s="5"/>
      <c r="H87" s="40"/>
      <c r="I87" s="17">
        <f t="shared" si="1"/>
        <v>0</v>
      </c>
    </row>
    <row r="88" spans="2:9" x14ac:dyDescent="0.25">
      <c r="B88" s="74"/>
      <c r="C88" s="3" t="s">
        <v>80</v>
      </c>
      <c r="D88" s="5" t="s">
        <v>110</v>
      </c>
      <c r="E88" s="5">
        <v>2</v>
      </c>
      <c r="F88" s="5">
        <v>2</v>
      </c>
      <c r="G88" s="5"/>
      <c r="H88" s="40"/>
      <c r="I88" s="17">
        <f t="shared" si="1"/>
        <v>0</v>
      </c>
    </row>
    <row r="89" spans="2:9" x14ac:dyDescent="0.25">
      <c r="B89" s="74"/>
      <c r="C89" s="3" t="s">
        <v>81</v>
      </c>
      <c r="D89" s="5" t="s">
        <v>113</v>
      </c>
      <c r="E89" s="5">
        <v>4</v>
      </c>
      <c r="F89" s="5">
        <v>4</v>
      </c>
      <c r="G89" s="5"/>
      <c r="H89" s="40"/>
      <c r="I89" s="17">
        <f t="shared" si="1"/>
        <v>0</v>
      </c>
    </row>
    <row r="90" spans="2:9" x14ac:dyDescent="0.25">
      <c r="B90" s="74"/>
      <c r="C90" s="3" t="s">
        <v>82</v>
      </c>
      <c r="D90" s="5" t="s">
        <v>109</v>
      </c>
      <c r="E90" s="5">
        <v>2</v>
      </c>
      <c r="F90" s="5">
        <v>2</v>
      </c>
      <c r="G90" s="5"/>
      <c r="H90" s="40"/>
      <c r="I90" s="17">
        <f t="shared" si="1"/>
        <v>0</v>
      </c>
    </row>
    <row r="91" spans="2:9" x14ac:dyDescent="0.25">
      <c r="B91" s="74"/>
      <c r="C91" s="3" t="s">
        <v>83</v>
      </c>
      <c r="D91" s="5" t="s">
        <v>109</v>
      </c>
      <c r="E91" s="5">
        <v>2</v>
      </c>
      <c r="F91" s="5">
        <v>2</v>
      </c>
      <c r="G91" s="5"/>
      <c r="H91" s="40"/>
      <c r="I91" s="17">
        <f t="shared" si="1"/>
        <v>0</v>
      </c>
    </row>
    <row r="92" spans="2:9" x14ac:dyDescent="0.25">
      <c r="B92" s="74"/>
      <c r="C92" s="3" t="s">
        <v>84</v>
      </c>
      <c r="D92" s="5" t="s">
        <v>109</v>
      </c>
      <c r="E92" s="5">
        <v>2</v>
      </c>
      <c r="F92" s="5">
        <v>2</v>
      </c>
      <c r="G92" s="5"/>
      <c r="H92" s="40"/>
      <c r="I92" s="17">
        <f t="shared" si="1"/>
        <v>0</v>
      </c>
    </row>
    <row r="93" spans="2:9" x14ac:dyDescent="0.25">
      <c r="B93" s="74"/>
      <c r="C93" s="3" t="s">
        <v>85</v>
      </c>
      <c r="D93" s="5" t="s">
        <v>109</v>
      </c>
      <c r="E93" s="5">
        <v>2</v>
      </c>
      <c r="F93" s="5">
        <v>2</v>
      </c>
      <c r="G93" s="5"/>
      <c r="H93" s="40"/>
      <c r="I93" s="17">
        <f t="shared" si="1"/>
        <v>0</v>
      </c>
    </row>
    <row r="94" spans="2:9" x14ac:dyDescent="0.25">
      <c r="B94" s="74"/>
      <c r="C94" s="3" t="s">
        <v>86</v>
      </c>
      <c r="D94" s="5" t="s">
        <v>109</v>
      </c>
      <c r="E94" s="5">
        <v>2</v>
      </c>
      <c r="F94" s="5">
        <v>2</v>
      </c>
      <c r="G94" s="5"/>
      <c r="H94" s="40"/>
      <c r="I94" s="17">
        <f t="shared" si="1"/>
        <v>0</v>
      </c>
    </row>
    <row r="95" spans="2:9" x14ac:dyDescent="0.25">
      <c r="B95" s="74"/>
      <c r="C95" s="3" t="s">
        <v>87</v>
      </c>
      <c r="D95" s="5" t="s">
        <v>109</v>
      </c>
      <c r="E95" s="5">
        <v>2</v>
      </c>
      <c r="F95" s="5">
        <v>2</v>
      </c>
      <c r="G95" s="5"/>
      <c r="H95" s="40"/>
      <c r="I95" s="17">
        <f t="shared" si="1"/>
        <v>0</v>
      </c>
    </row>
    <row r="96" spans="2:9" x14ac:dyDescent="0.25">
      <c r="B96" s="74"/>
      <c r="C96" s="3" t="s">
        <v>88</v>
      </c>
      <c r="D96" s="5" t="s">
        <v>109</v>
      </c>
      <c r="E96" s="5">
        <v>2</v>
      </c>
      <c r="F96" s="5">
        <v>2</v>
      </c>
      <c r="G96" s="5"/>
      <c r="H96" s="40"/>
      <c r="I96" s="17">
        <f t="shared" ref="I96:I104" si="2">IF(H96="ja",F96,0)</f>
        <v>0</v>
      </c>
    </row>
    <row r="97" spans="2:9" x14ac:dyDescent="0.25">
      <c r="B97" s="74"/>
      <c r="C97" s="3" t="s">
        <v>89</v>
      </c>
      <c r="D97" s="5" t="s">
        <v>108</v>
      </c>
      <c r="E97" s="5">
        <v>4</v>
      </c>
      <c r="F97" s="5">
        <v>4</v>
      </c>
      <c r="G97" s="5"/>
      <c r="H97" s="40"/>
      <c r="I97" s="17">
        <f t="shared" si="2"/>
        <v>0</v>
      </c>
    </row>
    <row r="98" spans="2:9" x14ac:dyDescent="0.25">
      <c r="B98" s="74"/>
      <c r="C98" s="3" t="s">
        <v>90</v>
      </c>
      <c r="D98" s="5" t="s">
        <v>109</v>
      </c>
      <c r="E98" s="5">
        <v>2</v>
      </c>
      <c r="F98" s="5">
        <v>2</v>
      </c>
      <c r="G98" s="5"/>
      <c r="H98" s="40"/>
      <c r="I98" s="17">
        <f t="shared" si="2"/>
        <v>0</v>
      </c>
    </row>
    <row r="99" spans="2:9" x14ac:dyDescent="0.25">
      <c r="B99" s="74"/>
      <c r="C99" s="3" t="s">
        <v>91</v>
      </c>
      <c r="D99" s="5" t="s">
        <v>109</v>
      </c>
      <c r="E99" s="5">
        <v>2</v>
      </c>
      <c r="F99" s="5">
        <v>2</v>
      </c>
      <c r="G99" s="5"/>
      <c r="H99" s="40"/>
      <c r="I99" s="17">
        <f t="shared" si="2"/>
        <v>0</v>
      </c>
    </row>
    <row r="100" spans="2:9" x14ac:dyDescent="0.25">
      <c r="B100" s="74"/>
      <c r="C100" s="3" t="s">
        <v>92</v>
      </c>
      <c r="D100" s="5" t="s">
        <v>109</v>
      </c>
      <c r="E100" s="5">
        <v>2</v>
      </c>
      <c r="F100" s="5">
        <v>2</v>
      </c>
      <c r="G100" s="5"/>
      <c r="H100" s="40"/>
      <c r="I100" s="17">
        <f t="shared" si="2"/>
        <v>0</v>
      </c>
    </row>
    <row r="101" spans="2:9" x14ac:dyDescent="0.25">
      <c r="B101" s="74"/>
      <c r="C101" s="3" t="s">
        <v>93</v>
      </c>
      <c r="D101" s="5" t="s">
        <v>109</v>
      </c>
      <c r="E101" s="5">
        <v>2</v>
      </c>
      <c r="F101" s="5">
        <v>2</v>
      </c>
      <c r="G101" s="5"/>
      <c r="H101" s="40"/>
      <c r="I101" s="17">
        <f t="shared" si="2"/>
        <v>0</v>
      </c>
    </row>
    <row r="102" spans="2:9" x14ac:dyDescent="0.25">
      <c r="B102" s="74"/>
      <c r="C102" s="3" t="s">
        <v>94</v>
      </c>
      <c r="D102" s="5" t="s">
        <v>109</v>
      </c>
      <c r="E102" s="5">
        <v>2</v>
      </c>
      <c r="F102" s="5">
        <v>2</v>
      </c>
      <c r="G102" s="5"/>
      <c r="H102" s="40"/>
      <c r="I102" s="17">
        <f t="shared" si="2"/>
        <v>0</v>
      </c>
    </row>
    <row r="103" spans="2:9" x14ac:dyDescent="0.25">
      <c r="B103" s="74"/>
      <c r="C103" s="3" t="s">
        <v>95</v>
      </c>
      <c r="D103" s="5" t="s">
        <v>111</v>
      </c>
      <c r="E103" s="5">
        <v>1</v>
      </c>
      <c r="F103" s="5">
        <v>2</v>
      </c>
      <c r="G103" s="5"/>
      <c r="H103" s="40"/>
      <c r="I103" s="17">
        <f t="shared" si="2"/>
        <v>0</v>
      </c>
    </row>
    <row r="104" spans="2:9" ht="15.75" thickBot="1" x14ac:dyDescent="0.3">
      <c r="B104" s="75"/>
      <c r="C104" s="18" t="s">
        <v>96</v>
      </c>
      <c r="D104" s="19" t="s">
        <v>111</v>
      </c>
      <c r="E104" s="19">
        <v>1</v>
      </c>
      <c r="F104" s="19">
        <v>2</v>
      </c>
      <c r="G104" s="19"/>
      <c r="H104" s="41"/>
      <c r="I104" s="20">
        <f t="shared" si="2"/>
        <v>0</v>
      </c>
    </row>
  </sheetData>
  <sheetProtection sheet="1" objects="1" scenarios="1" selectLockedCells="1"/>
  <mergeCells count="4">
    <mergeCell ref="B2:H4"/>
    <mergeCell ref="B8:B30"/>
    <mergeCell ref="B31:B77"/>
    <mergeCell ref="B78:B104"/>
  </mergeCells>
  <conditionalFormatting sqref="C31:I104">
    <cfRule type="expression" dxfId="14" priority="3">
      <formula>$H31="ja"</formula>
    </cfRule>
  </conditionalFormatting>
  <conditionalFormatting sqref="M2">
    <cfRule type="expression" dxfId="13" priority="1">
      <formula>$M$2&lt;&gt;""</formula>
    </cfRule>
  </conditionalFormatting>
  <conditionalFormatting sqref="C8:I30">
    <cfRule type="expression" dxfId="12" priority="2">
      <formula>$H8&gt;0</formula>
    </cfRule>
  </conditionalFormatting>
  <dataValidations count="5">
    <dataValidation type="list" allowBlank="1" showInputMessage="1" showErrorMessage="1" sqref="H25:H30">
      <formula1>$P$8:$P$9</formula1>
    </dataValidation>
    <dataValidation type="list" allowBlank="1" showInputMessage="1" showErrorMessage="1" sqref="H8:H24">
      <formula1>$P$8:$P$12</formula1>
    </dataValidation>
    <dataValidation type="list" allowBlank="1" showInputMessage="1" showErrorMessage="1" sqref="I8:J8">
      <formula1>$P$8:$P$11</formula1>
    </dataValidation>
    <dataValidation type="list" allowBlank="1" showInputMessage="1" showErrorMessage="1" sqref="I9:I30 J9:J104">
      <formula1>$P$6:$P$8</formula1>
    </dataValidation>
    <dataValidation type="list" allowBlank="1" showInputMessage="1" showErrorMessage="1" sqref="H31:H104">
      <formula1>$Q$8:$Q$9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1:O119"/>
  <sheetViews>
    <sheetView workbookViewId="0">
      <pane ySplit="7" topLeftCell="A8" activePane="bottomLeft" state="frozen"/>
      <selection pane="bottomLeft" activeCell="G112" sqref="G112"/>
    </sheetView>
  </sheetViews>
  <sheetFormatPr baseColWidth="10" defaultColWidth="11.42578125" defaultRowHeight="15" x14ac:dyDescent="0.25"/>
  <cols>
    <col min="1" max="1" width="4.42578125" style="1" customWidth="1"/>
    <col min="2" max="2" width="28.5703125" style="2" customWidth="1"/>
    <col min="3" max="3" width="69.5703125" style="1" bestFit="1" customWidth="1"/>
    <col min="4" max="4" width="11.42578125" style="4"/>
    <col min="5" max="5" width="11.42578125" style="4" hidden="1" customWidth="1"/>
    <col min="6" max="6" width="11.42578125" style="4"/>
    <col min="7" max="7" width="19.85546875" style="4" customWidth="1"/>
    <col min="8" max="8" width="18.7109375" style="4" customWidth="1"/>
    <col min="9" max="9" width="18.7109375" style="4" hidden="1" customWidth="1"/>
    <col min="10" max="10" width="18.7109375" style="4" customWidth="1"/>
    <col min="11" max="11" width="60.140625" style="1" customWidth="1"/>
    <col min="12" max="12" width="11.42578125" style="1" customWidth="1"/>
    <col min="13" max="13" width="2" style="1" hidden="1" customWidth="1"/>
    <col min="14" max="14" width="5" style="4" hidden="1" customWidth="1"/>
    <col min="15" max="15" width="5" style="1" hidden="1" customWidth="1"/>
    <col min="16" max="16384" width="11.42578125" style="1"/>
  </cols>
  <sheetData>
    <row r="1" spans="2:15" ht="14.45" x14ac:dyDescent="0.3">
      <c r="E1" s="7" t="s">
        <v>104</v>
      </c>
      <c r="F1" s="7"/>
      <c r="H1" s="7"/>
      <c r="I1" s="7"/>
      <c r="J1" s="7"/>
    </row>
    <row r="2" spans="2:15" ht="39" customHeight="1" x14ac:dyDescent="0.25">
      <c r="B2" s="72" t="s">
        <v>116</v>
      </c>
      <c r="C2" s="72"/>
      <c r="D2" s="72"/>
      <c r="E2" s="72"/>
      <c r="F2" s="72"/>
      <c r="G2" s="72"/>
      <c r="H2" s="6"/>
      <c r="I2" s="6"/>
      <c r="J2" s="6"/>
      <c r="K2" s="55" t="str">
        <f>IF(SUM(H8:H31)&gt;68,Variablen!C4,"")</f>
        <v/>
      </c>
    </row>
    <row r="3" spans="2:15" ht="15" customHeight="1" x14ac:dyDescent="0.25">
      <c r="B3" s="72"/>
      <c r="C3" s="72"/>
      <c r="D3" s="72"/>
      <c r="E3" s="72"/>
      <c r="F3" s="72"/>
      <c r="G3" s="72"/>
      <c r="H3" s="6"/>
      <c r="I3" s="6"/>
      <c r="J3" s="6"/>
      <c r="K3" s="9"/>
    </row>
    <row r="4" spans="2:15" ht="15" customHeight="1" x14ac:dyDescent="0.25">
      <c r="B4" s="72"/>
      <c r="C4" s="72"/>
      <c r="D4" s="72"/>
      <c r="E4" s="72"/>
      <c r="F4" s="72"/>
      <c r="G4" s="72"/>
      <c r="H4" s="6"/>
      <c r="I4" s="6"/>
      <c r="J4" s="6"/>
      <c r="K4" s="10" t="str">
        <f>Abschnitt_1_605!M4</f>
        <v>Sie haben 0 des Gesamtstudiums erreicht.</v>
      </c>
    </row>
    <row r="5" spans="2:15" ht="26.25" x14ac:dyDescent="0.25">
      <c r="C5" s="56" t="s">
        <v>211</v>
      </c>
      <c r="E5" s="6"/>
      <c r="F5" s="6"/>
      <c r="H5" s="6"/>
      <c r="I5" s="6"/>
      <c r="J5" s="6"/>
      <c r="K5" s="11" t="str">
        <f>IF(Variablen!C8&lt;92,"Sie haben "&amp;Variablen!C8&amp;" des zweiten Studienabschnittes erreicht.","Sie haben alle 92 Credits des zweiten Studienabschnittes erreicht.")</f>
        <v>Sie haben 0 des zweiten Studienabschnittes erreicht.</v>
      </c>
    </row>
    <row r="6" spans="2:15" thickBot="1" x14ac:dyDescent="0.35"/>
    <row r="7" spans="2:15" ht="15.75" thickBot="1" x14ac:dyDescent="0.3">
      <c r="B7" s="23" t="s">
        <v>69</v>
      </c>
      <c r="C7" s="24" t="s">
        <v>22</v>
      </c>
      <c r="D7" s="25" t="s">
        <v>70</v>
      </c>
      <c r="E7" s="25" t="s">
        <v>71</v>
      </c>
      <c r="F7" s="25" t="s">
        <v>72</v>
      </c>
      <c r="G7" s="25" t="s">
        <v>114</v>
      </c>
      <c r="H7" s="26" t="s">
        <v>105</v>
      </c>
      <c r="I7" s="4" t="s">
        <v>115</v>
      </c>
    </row>
    <row r="8" spans="2:15" ht="15" customHeight="1" x14ac:dyDescent="0.25">
      <c r="B8" s="73" t="str">
        <f>"ZKF
"&amp;SUM(H8:H31)&amp;" von 68 Credits erreicht."</f>
        <v>ZKF
0 von 68 Credits erreicht.</v>
      </c>
      <c r="C8" s="21" t="s">
        <v>0</v>
      </c>
      <c r="D8" s="15" t="s">
        <v>107</v>
      </c>
      <c r="E8" s="15"/>
      <c r="F8" s="15">
        <v>17</v>
      </c>
      <c r="G8" s="39"/>
      <c r="H8" s="16">
        <f t="shared" ref="H8:H31" si="0">F8*G8</f>
        <v>0</v>
      </c>
      <c r="N8" s="4">
        <v>0</v>
      </c>
      <c r="O8" s="1" t="s">
        <v>101</v>
      </c>
    </row>
    <row r="9" spans="2:15" x14ac:dyDescent="0.25">
      <c r="B9" s="74"/>
      <c r="C9" s="8" t="s">
        <v>1</v>
      </c>
      <c r="D9" s="5" t="s">
        <v>107</v>
      </c>
      <c r="E9" s="5"/>
      <c r="F9" s="5">
        <v>17</v>
      </c>
      <c r="G9" s="40"/>
      <c r="H9" s="17">
        <f t="shared" si="0"/>
        <v>0</v>
      </c>
      <c r="N9" s="4">
        <v>1</v>
      </c>
      <c r="O9" s="1" t="s">
        <v>102</v>
      </c>
    </row>
    <row r="10" spans="2:15" x14ac:dyDescent="0.25">
      <c r="B10" s="74"/>
      <c r="C10" s="8" t="s">
        <v>2</v>
      </c>
      <c r="D10" s="5" t="s">
        <v>107</v>
      </c>
      <c r="E10" s="5"/>
      <c r="F10" s="5">
        <v>17</v>
      </c>
      <c r="G10" s="40"/>
      <c r="H10" s="17">
        <f t="shared" si="0"/>
        <v>0</v>
      </c>
      <c r="N10" s="4">
        <v>2</v>
      </c>
    </row>
    <row r="11" spans="2:15" x14ac:dyDescent="0.25">
      <c r="B11" s="74"/>
      <c r="C11" s="8" t="s">
        <v>3</v>
      </c>
      <c r="D11" s="5" t="s">
        <v>107</v>
      </c>
      <c r="E11" s="5"/>
      <c r="F11" s="5">
        <v>17</v>
      </c>
      <c r="G11" s="40"/>
      <c r="H11" s="17">
        <f t="shared" si="0"/>
        <v>0</v>
      </c>
      <c r="N11" s="4">
        <v>3</v>
      </c>
    </row>
    <row r="12" spans="2:15" x14ac:dyDescent="0.25">
      <c r="B12" s="74"/>
      <c r="C12" s="8" t="s">
        <v>4</v>
      </c>
      <c r="D12" s="5" t="s">
        <v>107</v>
      </c>
      <c r="E12" s="5"/>
      <c r="F12" s="5">
        <v>17</v>
      </c>
      <c r="G12" s="40"/>
      <c r="H12" s="17">
        <f t="shared" si="0"/>
        <v>0</v>
      </c>
      <c r="N12" s="4">
        <v>4</v>
      </c>
    </row>
    <row r="13" spans="2:15" x14ac:dyDescent="0.25">
      <c r="B13" s="74"/>
      <c r="C13" s="8" t="s">
        <v>103</v>
      </c>
      <c r="D13" s="5" t="s">
        <v>107</v>
      </c>
      <c r="E13" s="5"/>
      <c r="F13" s="5">
        <v>17</v>
      </c>
      <c r="G13" s="40"/>
      <c r="H13" s="17">
        <f t="shared" si="0"/>
        <v>0</v>
      </c>
    </row>
    <row r="14" spans="2:15" x14ac:dyDescent="0.25">
      <c r="B14" s="74"/>
      <c r="C14" s="8" t="s">
        <v>5</v>
      </c>
      <c r="D14" s="5" t="s">
        <v>107</v>
      </c>
      <c r="E14" s="5"/>
      <c r="F14" s="5">
        <v>17</v>
      </c>
      <c r="G14" s="40"/>
      <c r="H14" s="17">
        <f t="shared" si="0"/>
        <v>0</v>
      </c>
    </row>
    <row r="15" spans="2:15" x14ac:dyDescent="0.25">
      <c r="B15" s="74"/>
      <c r="C15" s="8" t="s">
        <v>6</v>
      </c>
      <c r="D15" s="5" t="s">
        <v>107</v>
      </c>
      <c r="E15" s="5"/>
      <c r="F15" s="5">
        <v>17</v>
      </c>
      <c r="G15" s="40"/>
      <c r="H15" s="17">
        <f t="shared" si="0"/>
        <v>0</v>
      </c>
    </row>
    <row r="16" spans="2:15" x14ac:dyDescent="0.25">
      <c r="B16" s="74"/>
      <c r="C16" s="8" t="s">
        <v>7</v>
      </c>
      <c r="D16" s="5" t="s">
        <v>107</v>
      </c>
      <c r="E16" s="5"/>
      <c r="F16" s="5">
        <v>17</v>
      </c>
      <c r="G16" s="40"/>
      <c r="H16" s="17">
        <f t="shared" si="0"/>
        <v>0</v>
      </c>
    </row>
    <row r="17" spans="2:9" s="1" customFormat="1" x14ac:dyDescent="0.25">
      <c r="B17" s="74"/>
      <c r="C17" s="8" t="s">
        <v>8</v>
      </c>
      <c r="D17" s="5" t="s">
        <v>107</v>
      </c>
      <c r="E17" s="5"/>
      <c r="F17" s="5">
        <v>17</v>
      </c>
      <c r="G17" s="40"/>
      <c r="H17" s="17">
        <f t="shared" si="0"/>
        <v>0</v>
      </c>
      <c r="I17" s="4"/>
    </row>
    <row r="18" spans="2:9" s="1" customFormat="1" x14ac:dyDescent="0.25">
      <c r="B18" s="74"/>
      <c r="C18" s="8" t="s">
        <v>9</v>
      </c>
      <c r="D18" s="5" t="s">
        <v>107</v>
      </c>
      <c r="E18" s="5"/>
      <c r="F18" s="5">
        <v>17</v>
      </c>
      <c r="G18" s="40"/>
      <c r="H18" s="17">
        <f t="shared" si="0"/>
        <v>0</v>
      </c>
      <c r="I18" s="4"/>
    </row>
    <row r="19" spans="2:9" s="1" customFormat="1" x14ac:dyDescent="0.25">
      <c r="B19" s="74"/>
      <c r="C19" s="8" t="s">
        <v>10</v>
      </c>
      <c r="D19" s="5" t="s">
        <v>107</v>
      </c>
      <c r="E19" s="5"/>
      <c r="F19" s="5">
        <v>17</v>
      </c>
      <c r="G19" s="40"/>
      <c r="H19" s="17">
        <f t="shared" si="0"/>
        <v>0</v>
      </c>
      <c r="I19" s="4"/>
    </row>
    <row r="20" spans="2:9" s="1" customFormat="1" x14ac:dyDescent="0.25">
      <c r="B20" s="74"/>
      <c r="C20" s="8" t="s">
        <v>11</v>
      </c>
      <c r="D20" s="5" t="s">
        <v>107</v>
      </c>
      <c r="E20" s="5"/>
      <c r="F20" s="5">
        <v>17</v>
      </c>
      <c r="G20" s="40"/>
      <c r="H20" s="17">
        <f t="shared" si="0"/>
        <v>0</v>
      </c>
      <c r="I20" s="4"/>
    </row>
    <row r="21" spans="2:9" s="1" customFormat="1" x14ac:dyDescent="0.25">
      <c r="B21" s="74"/>
      <c r="C21" s="8" t="s">
        <v>12</v>
      </c>
      <c r="D21" s="5" t="s">
        <v>107</v>
      </c>
      <c r="E21" s="5"/>
      <c r="F21" s="5">
        <v>17</v>
      </c>
      <c r="G21" s="40"/>
      <c r="H21" s="17">
        <f t="shared" si="0"/>
        <v>0</v>
      </c>
      <c r="I21" s="4"/>
    </row>
    <row r="22" spans="2:9" s="1" customFormat="1" x14ac:dyDescent="0.25">
      <c r="B22" s="74"/>
      <c r="C22" s="8" t="s">
        <v>13</v>
      </c>
      <c r="D22" s="5" t="s">
        <v>107</v>
      </c>
      <c r="E22" s="5"/>
      <c r="F22" s="5">
        <v>17</v>
      </c>
      <c r="G22" s="40"/>
      <c r="H22" s="17">
        <f t="shared" si="0"/>
        <v>0</v>
      </c>
      <c r="I22" s="4"/>
    </row>
    <row r="23" spans="2:9" s="1" customFormat="1" x14ac:dyDescent="0.25">
      <c r="B23" s="74"/>
      <c r="C23" s="8" t="s">
        <v>14</v>
      </c>
      <c r="D23" s="5" t="s">
        <v>107</v>
      </c>
      <c r="E23" s="5"/>
      <c r="F23" s="5">
        <v>17</v>
      </c>
      <c r="G23" s="40"/>
      <c r="H23" s="17">
        <f t="shared" si="0"/>
        <v>0</v>
      </c>
      <c r="I23" s="4"/>
    </row>
    <row r="24" spans="2:9" s="1" customFormat="1" x14ac:dyDescent="0.25">
      <c r="B24" s="74"/>
      <c r="C24" s="8" t="s">
        <v>15</v>
      </c>
      <c r="D24" s="5" t="s">
        <v>107</v>
      </c>
      <c r="E24" s="5"/>
      <c r="F24" s="5">
        <v>17</v>
      </c>
      <c r="G24" s="40"/>
      <c r="H24" s="17">
        <f t="shared" si="0"/>
        <v>0</v>
      </c>
      <c r="I24" s="4"/>
    </row>
    <row r="25" spans="2:9" s="1" customFormat="1" x14ac:dyDescent="0.25">
      <c r="B25" s="74"/>
      <c r="C25" s="8" t="s">
        <v>119</v>
      </c>
      <c r="D25" s="5" t="s">
        <v>107</v>
      </c>
      <c r="E25" s="5"/>
      <c r="F25" s="5">
        <v>17</v>
      </c>
      <c r="G25" s="40"/>
      <c r="H25" s="17">
        <f t="shared" si="0"/>
        <v>0</v>
      </c>
      <c r="I25" s="4"/>
    </row>
    <row r="26" spans="2:9" s="1" customFormat="1" x14ac:dyDescent="0.25">
      <c r="B26" s="74"/>
      <c r="C26" s="8" t="s">
        <v>16</v>
      </c>
      <c r="D26" s="5" t="s">
        <v>107</v>
      </c>
      <c r="E26" s="5"/>
      <c r="F26" s="5">
        <v>9</v>
      </c>
      <c r="G26" s="40"/>
      <c r="H26" s="17">
        <f t="shared" si="0"/>
        <v>0</v>
      </c>
      <c r="I26" s="4"/>
    </row>
    <row r="27" spans="2:9" s="1" customFormat="1" x14ac:dyDescent="0.25">
      <c r="B27" s="74"/>
      <c r="C27" s="8" t="s">
        <v>17</v>
      </c>
      <c r="D27" s="5" t="s">
        <v>107</v>
      </c>
      <c r="E27" s="5"/>
      <c r="F27" s="5">
        <v>9</v>
      </c>
      <c r="G27" s="40"/>
      <c r="H27" s="17">
        <f t="shared" si="0"/>
        <v>0</v>
      </c>
      <c r="I27" s="4"/>
    </row>
    <row r="28" spans="2:9" s="1" customFormat="1" x14ac:dyDescent="0.25">
      <c r="B28" s="74"/>
      <c r="C28" s="8" t="s">
        <v>18</v>
      </c>
      <c r="D28" s="5" t="s">
        <v>106</v>
      </c>
      <c r="E28" s="5"/>
      <c r="F28" s="5">
        <v>4</v>
      </c>
      <c r="G28" s="40"/>
      <c r="H28" s="17">
        <f t="shared" si="0"/>
        <v>0</v>
      </c>
      <c r="I28" s="4"/>
    </row>
    <row r="29" spans="2:9" s="1" customFormat="1" x14ac:dyDescent="0.25">
      <c r="B29" s="74"/>
      <c r="C29" s="8" t="s">
        <v>19</v>
      </c>
      <c r="D29" s="5" t="s">
        <v>106</v>
      </c>
      <c r="E29" s="5"/>
      <c r="F29" s="5">
        <v>4</v>
      </c>
      <c r="G29" s="40"/>
      <c r="H29" s="17">
        <f t="shared" si="0"/>
        <v>0</v>
      </c>
      <c r="I29" s="4"/>
    </row>
    <row r="30" spans="2:9" s="1" customFormat="1" x14ac:dyDescent="0.25">
      <c r="B30" s="74"/>
      <c r="C30" s="8" t="s">
        <v>20</v>
      </c>
      <c r="D30" s="5" t="s">
        <v>106</v>
      </c>
      <c r="E30" s="5"/>
      <c r="F30" s="5">
        <v>4</v>
      </c>
      <c r="G30" s="40"/>
      <c r="H30" s="17">
        <f t="shared" si="0"/>
        <v>0</v>
      </c>
      <c r="I30" s="4"/>
    </row>
    <row r="31" spans="2:9" s="1" customFormat="1" ht="15.75" thickBot="1" x14ac:dyDescent="0.3">
      <c r="B31" s="75"/>
      <c r="C31" s="22" t="s">
        <v>21</v>
      </c>
      <c r="D31" s="19" t="s">
        <v>106</v>
      </c>
      <c r="E31" s="19"/>
      <c r="F31" s="19">
        <v>4</v>
      </c>
      <c r="G31" s="41"/>
      <c r="H31" s="20">
        <f t="shared" si="0"/>
        <v>0</v>
      </c>
      <c r="I31" s="4"/>
    </row>
    <row r="32" spans="2:9" s="1" customFormat="1" ht="15" customHeight="1" x14ac:dyDescent="0.25">
      <c r="B32" s="73" t="str">
        <f>"Künstlerische Darstellungsformen und Techniken
"&amp;SUM(H32:H67)&amp;" von 16 Credits erreicht."</f>
        <v>Künstlerische Darstellungsformen und Techniken
0 von 16 Credits erreicht.</v>
      </c>
      <c r="C32" s="14" t="s">
        <v>120</v>
      </c>
      <c r="D32" s="15" t="s">
        <v>106</v>
      </c>
      <c r="E32" s="15"/>
      <c r="F32" s="15">
        <v>4</v>
      </c>
      <c r="G32" s="39"/>
      <c r="H32" s="16">
        <f>IF(G32="ja",F32,0)</f>
        <v>0</v>
      </c>
      <c r="I32" s="4">
        <f>IF(SUM(H32:H67)&gt;16,SUM(H32:H67)-16,0)</f>
        <v>0</v>
      </c>
    </row>
    <row r="33" spans="2:8" s="1" customFormat="1" x14ac:dyDescent="0.25">
      <c r="B33" s="74"/>
      <c r="C33" s="3" t="s">
        <v>121</v>
      </c>
      <c r="D33" s="5" t="s">
        <v>106</v>
      </c>
      <c r="E33" s="5"/>
      <c r="F33" s="5">
        <v>4</v>
      </c>
      <c r="G33" s="40"/>
      <c r="H33" s="17">
        <f t="shared" ref="H33:H84" si="1">IF(G33="ja",F33,0)</f>
        <v>0</v>
      </c>
    </row>
    <row r="34" spans="2:8" s="1" customFormat="1" x14ac:dyDescent="0.25">
      <c r="B34" s="74"/>
      <c r="C34" s="3" t="s">
        <v>122</v>
      </c>
      <c r="D34" s="5" t="s">
        <v>106</v>
      </c>
      <c r="E34" s="5"/>
      <c r="F34" s="5">
        <v>4</v>
      </c>
      <c r="G34" s="40"/>
      <c r="H34" s="17">
        <f t="shared" si="1"/>
        <v>0</v>
      </c>
    </row>
    <row r="35" spans="2:8" s="1" customFormat="1" x14ac:dyDescent="0.25">
      <c r="B35" s="74"/>
      <c r="C35" s="3" t="s">
        <v>123</v>
      </c>
      <c r="D35" s="5" t="s">
        <v>106</v>
      </c>
      <c r="E35" s="5"/>
      <c r="F35" s="5">
        <v>4</v>
      </c>
      <c r="G35" s="40"/>
      <c r="H35" s="17">
        <f t="shared" si="1"/>
        <v>0</v>
      </c>
    </row>
    <row r="36" spans="2:8" s="1" customFormat="1" x14ac:dyDescent="0.25">
      <c r="B36" s="74"/>
      <c r="C36" s="3" t="s">
        <v>124</v>
      </c>
      <c r="D36" s="5" t="s">
        <v>106</v>
      </c>
      <c r="E36" s="5"/>
      <c r="F36" s="5">
        <v>4</v>
      </c>
      <c r="G36" s="40"/>
      <c r="H36" s="17">
        <f t="shared" si="1"/>
        <v>0</v>
      </c>
    </row>
    <row r="37" spans="2:8" s="1" customFormat="1" x14ac:dyDescent="0.25">
      <c r="B37" s="74"/>
      <c r="C37" s="3" t="s">
        <v>125</v>
      </c>
      <c r="D37" s="5" t="s">
        <v>113</v>
      </c>
      <c r="E37" s="5"/>
      <c r="F37" s="5">
        <v>4</v>
      </c>
      <c r="G37" s="40"/>
      <c r="H37" s="17">
        <f t="shared" si="1"/>
        <v>0</v>
      </c>
    </row>
    <row r="38" spans="2:8" s="1" customFormat="1" x14ac:dyDescent="0.25">
      <c r="B38" s="74"/>
      <c r="C38" s="3" t="s">
        <v>126</v>
      </c>
      <c r="D38" s="5" t="s">
        <v>113</v>
      </c>
      <c r="E38" s="5"/>
      <c r="F38" s="5">
        <v>2</v>
      </c>
      <c r="G38" s="40"/>
      <c r="H38" s="17">
        <f t="shared" si="1"/>
        <v>0</v>
      </c>
    </row>
    <row r="39" spans="2:8" s="1" customFormat="1" x14ac:dyDescent="0.25">
      <c r="B39" s="74"/>
      <c r="C39" s="3" t="s">
        <v>127</v>
      </c>
      <c r="D39" s="5" t="s">
        <v>106</v>
      </c>
      <c r="E39" s="5"/>
      <c r="F39" s="5">
        <v>2</v>
      </c>
      <c r="G39" s="40"/>
      <c r="H39" s="17">
        <f t="shared" si="1"/>
        <v>0</v>
      </c>
    </row>
    <row r="40" spans="2:8" s="1" customFormat="1" x14ac:dyDescent="0.25">
      <c r="B40" s="74"/>
      <c r="C40" s="3" t="s">
        <v>128</v>
      </c>
      <c r="D40" s="5" t="s">
        <v>106</v>
      </c>
      <c r="E40" s="5"/>
      <c r="F40" s="5">
        <v>2</v>
      </c>
      <c r="G40" s="40"/>
      <c r="H40" s="17">
        <f t="shared" si="1"/>
        <v>0</v>
      </c>
    </row>
    <row r="41" spans="2:8" s="1" customFormat="1" x14ac:dyDescent="0.25">
      <c r="B41" s="74"/>
      <c r="C41" s="3" t="s">
        <v>129</v>
      </c>
      <c r="D41" s="5" t="s">
        <v>106</v>
      </c>
      <c r="E41" s="5"/>
      <c r="F41" s="5">
        <v>4</v>
      </c>
      <c r="G41" s="40"/>
      <c r="H41" s="17">
        <f t="shared" si="1"/>
        <v>0</v>
      </c>
    </row>
    <row r="42" spans="2:8" s="1" customFormat="1" x14ac:dyDescent="0.25">
      <c r="B42" s="74"/>
      <c r="C42" s="3" t="s">
        <v>130</v>
      </c>
      <c r="D42" s="5" t="s">
        <v>106</v>
      </c>
      <c r="E42" s="5"/>
      <c r="F42" s="5">
        <v>4</v>
      </c>
      <c r="G42" s="40"/>
      <c r="H42" s="17">
        <f t="shared" si="1"/>
        <v>0</v>
      </c>
    </row>
    <row r="43" spans="2:8" s="1" customFormat="1" x14ac:dyDescent="0.25">
      <c r="B43" s="74"/>
      <c r="C43" s="3" t="s">
        <v>131</v>
      </c>
      <c r="D43" s="5" t="s">
        <v>106</v>
      </c>
      <c r="E43" s="5"/>
      <c r="F43" s="5">
        <v>4</v>
      </c>
      <c r="G43" s="40"/>
      <c r="H43" s="17">
        <f t="shared" si="1"/>
        <v>0</v>
      </c>
    </row>
    <row r="44" spans="2:8" s="1" customFormat="1" x14ac:dyDescent="0.25">
      <c r="B44" s="74"/>
      <c r="C44" s="3" t="s">
        <v>132</v>
      </c>
      <c r="D44" s="5" t="s">
        <v>106</v>
      </c>
      <c r="E44" s="5"/>
      <c r="F44" s="5">
        <v>2</v>
      </c>
      <c r="G44" s="40"/>
      <c r="H44" s="17">
        <f t="shared" si="1"/>
        <v>0</v>
      </c>
    </row>
    <row r="45" spans="2:8" s="1" customFormat="1" x14ac:dyDescent="0.25">
      <c r="B45" s="74"/>
      <c r="C45" s="3" t="s">
        <v>133</v>
      </c>
      <c r="D45" s="5" t="s">
        <v>106</v>
      </c>
      <c r="E45" s="5"/>
      <c r="F45" s="5">
        <v>2</v>
      </c>
      <c r="G45" s="40"/>
      <c r="H45" s="17">
        <f t="shared" si="1"/>
        <v>0</v>
      </c>
    </row>
    <row r="46" spans="2:8" s="1" customFormat="1" x14ac:dyDescent="0.25">
      <c r="B46" s="74"/>
      <c r="C46" s="3" t="s">
        <v>134</v>
      </c>
      <c r="D46" s="5" t="s">
        <v>106</v>
      </c>
      <c r="E46" s="5"/>
      <c r="F46" s="5">
        <v>4</v>
      </c>
      <c r="G46" s="40"/>
      <c r="H46" s="17">
        <f t="shared" si="1"/>
        <v>0</v>
      </c>
    </row>
    <row r="47" spans="2:8" s="1" customFormat="1" x14ac:dyDescent="0.25">
      <c r="B47" s="74"/>
      <c r="C47" s="3" t="s">
        <v>135</v>
      </c>
      <c r="D47" s="5" t="s">
        <v>106</v>
      </c>
      <c r="E47" s="5"/>
      <c r="F47" s="5">
        <v>4</v>
      </c>
      <c r="G47" s="40"/>
      <c r="H47" s="17">
        <f t="shared" si="1"/>
        <v>0</v>
      </c>
    </row>
    <row r="48" spans="2:8" s="1" customFormat="1" x14ac:dyDescent="0.25">
      <c r="B48" s="74"/>
      <c r="C48" s="3" t="s">
        <v>136</v>
      </c>
      <c r="D48" s="5" t="s">
        <v>106</v>
      </c>
      <c r="E48" s="5"/>
      <c r="F48" s="5">
        <v>4</v>
      </c>
      <c r="G48" s="40"/>
      <c r="H48" s="17">
        <f t="shared" si="1"/>
        <v>0</v>
      </c>
    </row>
    <row r="49" spans="2:8" s="1" customFormat="1" x14ac:dyDescent="0.25">
      <c r="B49" s="74"/>
      <c r="C49" s="3" t="s">
        <v>137</v>
      </c>
      <c r="D49" s="5" t="s">
        <v>106</v>
      </c>
      <c r="E49" s="5"/>
      <c r="F49" s="5">
        <v>4</v>
      </c>
      <c r="G49" s="40"/>
      <c r="H49" s="17">
        <f t="shared" si="1"/>
        <v>0</v>
      </c>
    </row>
    <row r="50" spans="2:8" s="1" customFormat="1" x14ac:dyDescent="0.25">
      <c r="B50" s="74"/>
      <c r="C50" s="3" t="s">
        <v>138</v>
      </c>
      <c r="D50" s="5" t="s">
        <v>106</v>
      </c>
      <c r="E50" s="5"/>
      <c r="F50" s="5">
        <v>4</v>
      </c>
      <c r="G50" s="40"/>
      <c r="H50" s="17">
        <f t="shared" si="1"/>
        <v>0</v>
      </c>
    </row>
    <row r="51" spans="2:8" s="1" customFormat="1" x14ac:dyDescent="0.25">
      <c r="B51" s="74"/>
      <c r="C51" s="3" t="s">
        <v>139</v>
      </c>
      <c r="D51" s="5" t="s">
        <v>106</v>
      </c>
      <c r="E51" s="5"/>
      <c r="F51" s="5">
        <v>4</v>
      </c>
      <c r="G51" s="40"/>
      <c r="H51" s="17">
        <f t="shared" si="1"/>
        <v>0</v>
      </c>
    </row>
    <row r="52" spans="2:8" s="1" customFormat="1" x14ac:dyDescent="0.25">
      <c r="B52" s="74"/>
      <c r="C52" s="3" t="s">
        <v>140</v>
      </c>
      <c r="D52" s="5" t="s">
        <v>106</v>
      </c>
      <c r="E52" s="5"/>
      <c r="F52" s="5">
        <v>4</v>
      </c>
      <c r="G52" s="40"/>
      <c r="H52" s="17">
        <f t="shared" si="1"/>
        <v>0</v>
      </c>
    </row>
    <row r="53" spans="2:8" s="1" customFormat="1" x14ac:dyDescent="0.25">
      <c r="B53" s="74"/>
      <c r="C53" s="3" t="s">
        <v>141</v>
      </c>
      <c r="D53" s="5" t="s">
        <v>106</v>
      </c>
      <c r="E53" s="5"/>
      <c r="F53" s="5">
        <v>4</v>
      </c>
      <c r="G53" s="40"/>
      <c r="H53" s="17">
        <f t="shared" si="1"/>
        <v>0</v>
      </c>
    </row>
    <row r="54" spans="2:8" s="1" customFormat="1" x14ac:dyDescent="0.25">
      <c r="B54" s="74"/>
      <c r="C54" s="3" t="s">
        <v>142</v>
      </c>
      <c r="D54" s="5" t="s">
        <v>106</v>
      </c>
      <c r="E54" s="5"/>
      <c r="F54" s="5">
        <v>4</v>
      </c>
      <c r="G54" s="40"/>
      <c r="H54" s="17">
        <f t="shared" si="1"/>
        <v>0</v>
      </c>
    </row>
    <row r="55" spans="2:8" s="1" customFormat="1" x14ac:dyDescent="0.25">
      <c r="B55" s="74"/>
      <c r="C55" s="3" t="s">
        <v>143</v>
      </c>
      <c r="D55" s="5" t="s">
        <v>106</v>
      </c>
      <c r="E55" s="5"/>
      <c r="F55" s="5">
        <v>4</v>
      </c>
      <c r="G55" s="40"/>
      <c r="H55" s="17">
        <f t="shared" si="1"/>
        <v>0</v>
      </c>
    </row>
    <row r="56" spans="2:8" s="1" customFormat="1" x14ac:dyDescent="0.25">
      <c r="B56" s="74"/>
      <c r="C56" s="3" t="s">
        <v>144</v>
      </c>
      <c r="D56" s="5" t="s">
        <v>106</v>
      </c>
      <c r="E56" s="5"/>
      <c r="F56" s="5">
        <v>4</v>
      </c>
      <c r="G56" s="40"/>
      <c r="H56" s="17">
        <f t="shared" si="1"/>
        <v>0</v>
      </c>
    </row>
    <row r="57" spans="2:8" s="1" customFormat="1" x14ac:dyDescent="0.25">
      <c r="B57" s="74"/>
      <c r="C57" s="3" t="s">
        <v>145</v>
      </c>
      <c r="D57" s="5" t="s">
        <v>106</v>
      </c>
      <c r="E57" s="5"/>
      <c r="F57" s="5">
        <v>4</v>
      </c>
      <c r="G57" s="40"/>
      <c r="H57" s="17">
        <f t="shared" si="1"/>
        <v>0</v>
      </c>
    </row>
    <row r="58" spans="2:8" s="1" customFormat="1" x14ac:dyDescent="0.25">
      <c r="B58" s="74"/>
      <c r="C58" s="3" t="s">
        <v>146</v>
      </c>
      <c r="D58" s="5" t="s">
        <v>106</v>
      </c>
      <c r="E58" s="5"/>
      <c r="F58" s="5">
        <v>4</v>
      </c>
      <c r="G58" s="40"/>
      <c r="H58" s="17">
        <f t="shared" si="1"/>
        <v>0</v>
      </c>
    </row>
    <row r="59" spans="2:8" s="1" customFormat="1" x14ac:dyDescent="0.25">
      <c r="B59" s="74"/>
      <c r="C59" s="3" t="s">
        <v>147</v>
      </c>
      <c r="D59" s="5" t="s">
        <v>106</v>
      </c>
      <c r="E59" s="5"/>
      <c r="F59" s="5">
        <v>4</v>
      </c>
      <c r="G59" s="40"/>
      <c r="H59" s="17">
        <f t="shared" si="1"/>
        <v>0</v>
      </c>
    </row>
    <row r="60" spans="2:8" s="1" customFormat="1" x14ac:dyDescent="0.25">
      <c r="B60" s="74"/>
      <c r="C60" s="3" t="s">
        <v>148</v>
      </c>
      <c r="D60" s="5" t="s">
        <v>106</v>
      </c>
      <c r="E60" s="5"/>
      <c r="F60" s="5">
        <v>4</v>
      </c>
      <c r="G60" s="40"/>
      <c r="H60" s="17">
        <f t="shared" si="1"/>
        <v>0</v>
      </c>
    </row>
    <row r="61" spans="2:8" s="1" customFormat="1" x14ac:dyDescent="0.25">
      <c r="B61" s="74"/>
      <c r="C61" s="3" t="s">
        <v>149</v>
      </c>
      <c r="D61" s="5" t="s">
        <v>106</v>
      </c>
      <c r="E61" s="5"/>
      <c r="F61" s="5">
        <v>4</v>
      </c>
      <c r="G61" s="40"/>
      <c r="H61" s="17">
        <f t="shared" si="1"/>
        <v>0</v>
      </c>
    </row>
    <row r="62" spans="2:8" s="1" customFormat="1" x14ac:dyDescent="0.25">
      <c r="B62" s="74"/>
      <c r="C62" s="3" t="s">
        <v>150</v>
      </c>
      <c r="D62" s="5" t="s">
        <v>111</v>
      </c>
      <c r="E62" s="5"/>
      <c r="F62" s="5">
        <v>2</v>
      </c>
      <c r="G62" s="40"/>
      <c r="H62" s="17">
        <f t="shared" si="1"/>
        <v>0</v>
      </c>
    </row>
    <row r="63" spans="2:8" s="1" customFormat="1" x14ac:dyDescent="0.25">
      <c r="B63" s="74"/>
      <c r="C63" s="3" t="s">
        <v>151</v>
      </c>
      <c r="D63" s="5" t="s">
        <v>111</v>
      </c>
      <c r="E63" s="5"/>
      <c r="F63" s="5">
        <v>2</v>
      </c>
      <c r="G63" s="40"/>
      <c r="H63" s="17">
        <f t="shared" si="1"/>
        <v>0</v>
      </c>
    </row>
    <row r="64" spans="2:8" s="1" customFormat="1" x14ac:dyDescent="0.25">
      <c r="B64" s="74"/>
      <c r="C64" s="3" t="s">
        <v>152</v>
      </c>
      <c r="D64" s="5" t="s">
        <v>107</v>
      </c>
      <c r="E64" s="5"/>
      <c r="F64" s="5">
        <v>2</v>
      </c>
      <c r="G64" s="40"/>
      <c r="H64" s="17">
        <f t="shared" si="1"/>
        <v>0</v>
      </c>
    </row>
    <row r="65" spans="2:9" s="1" customFormat="1" x14ac:dyDescent="0.25">
      <c r="B65" s="74"/>
      <c r="C65" s="3" t="s">
        <v>153</v>
      </c>
      <c r="D65" s="5" t="s">
        <v>107</v>
      </c>
      <c r="E65" s="5"/>
      <c r="F65" s="5">
        <v>2</v>
      </c>
      <c r="G65" s="40"/>
      <c r="H65" s="17">
        <f t="shared" si="1"/>
        <v>0</v>
      </c>
      <c r="I65" s="4"/>
    </row>
    <row r="66" spans="2:9" s="1" customFormat="1" x14ac:dyDescent="0.25">
      <c r="B66" s="74"/>
      <c r="C66" s="3" t="s">
        <v>154</v>
      </c>
      <c r="D66" s="5" t="s">
        <v>107</v>
      </c>
      <c r="E66" s="5"/>
      <c r="F66" s="5">
        <v>2</v>
      </c>
      <c r="G66" s="40"/>
      <c r="H66" s="17">
        <f t="shared" si="1"/>
        <v>0</v>
      </c>
      <c r="I66" s="4"/>
    </row>
    <row r="67" spans="2:9" s="1" customFormat="1" ht="15.75" thickBot="1" x14ac:dyDescent="0.3">
      <c r="B67" s="75"/>
      <c r="C67" s="18" t="s">
        <v>155</v>
      </c>
      <c r="D67" s="5" t="s">
        <v>107</v>
      </c>
      <c r="E67" s="19"/>
      <c r="F67" s="19">
        <v>2</v>
      </c>
      <c r="G67" s="41"/>
      <c r="H67" s="20">
        <f t="shared" si="1"/>
        <v>0</v>
      </c>
      <c r="I67" s="4"/>
    </row>
    <row r="68" spans="2:9" s="1" customFormat="1" x14ac:dyDescent="0.25">
      <c r="B68" s="73" t="str">
        <f>"Kunst-, Kultur- und Naturwissenschaften und Geschlechterforschung
"&amp;SUM(H68:H84)&amp;" von 8 Credits erreicht."</f>
        <v>Kunst-, Kultur- und Naturwissenschaften und Geschlechterforschung
0 von 8 Credits erreicht.</v>
      </c>
      <c r="C68" s="14" t="s">
        <v>156</v>
      </c>
      <c r="D68" s="15" t="s">
        <v>109</v>
      </c>
      <c r="E68" s="15"/>
      <c r="F68" s="15">
        <v>2</v>
      </c>
      <c r="G68" s="39"/>
      <c r="H68" s="16">
        <f t="shared" si="1"/>
        <v>0</v>
      </c>
      <c r="I68" s="4">
        <f>IF(SUM(H68:H84)&gt;8,SUM(H68:H84)-8,0)</f>
        <v>0</v>
      </c>
    </row>
    <row r="69" spans="2:9" s="1" customFormat="1" x14ac:dyDescent="0.25">
      <c r="B69" s="74"/>
      <c r="C69" s="3" t="s">
        <v>157</v>
      </c>
      <c r="D69" s="5" t="s">
        <v>109</v>
      </c>
      <c r="E69" s="5"/>
      <c r="F69" s="5">
        <v>2</v>
      </c>
      <c r="G69" s="40"/>
      <c r="H69" s="17">
        <f t="shared" si="1"/>
        <v>0</v>
      </c>
      <c r="I69" s="4"/>
    </row>
    <row r="70" spans="2:9" s="1" customFormat="1" x14ac:dyDescent="0.25">
      <c r="B70" s="74"/>
      <c r="C70" s="3" t="s">
        <v>158</v>
      </c>
      <c r="D70" s="5" t="s">
        <v>112</v>
      </c>
      <c r="E70" s="5"/>
      <c r="F70" s="5">
        <v>2</v>
      </c>
      <c r="G70" s="40"/>
      <c r="H70" s="17">
        <f t="shared" si="1"/>
        <v>0</v>
      </c>
      <c r="I70" s="4"/>
    </row>
    <row r="71" spans="2:9" s="1" customFormat="1" x14ac:dyDescent="0.25">
      <c r="B71" s="74"/>
      <c r="C71" s="3" t="s">
        <v>159</v>
      </c>
      <c r="D71" s="5" t="s">
        <v>109</v>
      </c>
      <c r="E71" s="5"/>
      <c r="F71" s="5">
        <v>2</v>
      </c>
      <c r="G71" s="40"/>
      <c r="H71" s="17">
        <f t="shared" si="1"/>
        <v>0</v>
      </c>
      <c r="I71" s="4"/>
    </row>
    <row r="72" spans="2:9" s="1" customFormat="1" x14ac:dyDescent="0.25">
      <c r="B72" s="74"/>
      <c r="C72" s="3" t="s">
        <v>159</v>
      </c>
      <c r="D72" s="5" t="s">
        <v>113</v>
      </c>
      <c r="E72" s="5"/>
      <c r="F72" s="5">
        <v>2</v>
      </c>
      <c r="G72" s="40"/>
      <c r="H72" s="17">
        <f t="shared" si="1"/>
        <v>0</v>
      </c>
      <c r="I72" s="4"/>
    </row>
    <row r="73" spans="2:9" s="1" customFormat="1" x14ac:dyDescent="0.25">
      <c r="B73" s="74"/>
      <c r="C73" s="3" t="s">
        <v>160</v>
      </c>
      <c r="D73" s="5" t="s">
        <v>109</v>
      </c>
      <c r="E73" s="5"/>
      <c r="F73" s="5">
        <v>2</v>
      </c>
      <c r="G73" s="40"/>
      <c r="H73" s="17">
        <f t="shared" si="1"/>
        <v>0</v>
      </c>
      <c r="I73" s="4"/>
    </row>
    <row r="74" spans="2:9" s="1" customFormat="1" x14ac:dyDescent="0.25">
      <c r="B74" s="74"/>
      <c r="C74" s="3" t="s">
        <v>210</v>
      </c>
      <c r="D74" s="5" t="s">
        <v>109</v>
      </c>
      <c r="E74" s="5"/>
      <c r="F74" s="5">
        <v>2</v>
      </c>
      <c r="G74" s="40"/>
      <c r="H74" s="17">
        <f t="shared" si="1"/>
        <v>0</v>
      </c>
      <c r="I74" s="4"/>
    </row>
    <row r="75" spans="2:9" s="1" customFormat="1" x14ac:dyDescent="0.25">
      <c r="B75" s="74"/>
      <c r="C75" s="3" t="s">
        <v>207</v>
      </c>
      <c r="D75" s="5" t="s">
        <v>109</v>
      </c>
      <c r="E75" s="5"/>
      <c r="F75" s="5">
        <v>2</v>
      </c>
      <c r="G75" s="40"/>
      <c r="H75" s="17">
        <f t="shared" si="1"/>
        <v>0</v>
      </c>
      <c r="I75" s="4"/>
    </row>
    <row r="76" spans="2:9" s="1" customFormat="1" x14ac:dyDescent="0.25">
      <c r="B76" s="74"/>
      <c r="C76" s="3" t="s">
        <v>161</v>
      </c>
      <c r="D76" s="5" t="s">
        <v>109</v>
      </c>
      <c r="E76" s="5"/>
      <c r="F76" s="5">
        <v>2</v>
      </c>
      <c r="G76" s="40"/>
      <c r="H76" s="17">
        <f t="shared" si="1"/>
        <v>0</v>
      </c>
      <c r="I76" s="4"/>
    </row>
    <row r="77" spans="2:9" s="1" customFormat="1" x14ac:dyDescent="0.25">
      <c r="B77" s="74"/>
      <c r="C77" s="3" t="s">
        <v>162</v>
      </c>
      <c r="D77" s="5" t="s">
        <v>109</v>
      </c>
      <c r="E77" s="5"/>
      <c r="F77" s="5">
        <v>2</v>
      </c>
      <c r="G77" s="40"/>
      <c r="H77" s="17">
        <f t="shared" si="1"/>
        <v>0</v>
      </c>
      <c r="I77" s="4"/>
    </row>
    <row r="78" spans="2:9" s="1" customFormat="1" x14ac:dyDescent="0.25">
      <c r="B78" s="74"/>
      <c r="C78" s="3" t="s">
        <v>163</v>
      </c>
      <c r="D78" s="5" t="s">
        <v>109</v>
      </c>
      <c r="E78" s="5"/>
      <c r="F78" s="5">
        <v>2</v>
      </c>
      <c r="G78" s="40"/>
      <c r="H78" s="17">
        <f t="shared" si="1"/>
        <v>0</v>
      </c>
      <c r="I78" s="4"/>
    </row>
    <row r="79" spans="2:9" s="1" customFormat="1" x14ac:dyDescent="0.25">
      <c r="B79" s="74"/>
      <c r="C79" s="3" t="s">
        <v>164</v>
      </c>
      <c r="D79" s="5" t="s">
        <v>109</v>
      </c>
      <c r="E79" s="5"/>
      <c r="F79" s="5">
        <v>2</v>
      </c>
      <c r="G79" s="40"/>
      <c r="H79" s="17">
        <f t="shared" si="1"/>
        <v>0</v>
      </c>
      <c r="I79" s="4"/>
    </row>
    <row r="80" spans="2:9" s="1" customFormat="1" ht="15" customHeight="1" x14ac:dyDescent="0.25">
      <c r="B80" s="74"/>
      <c r="C80" s="3" t="s">
        <v>165</v>
      </c>
      <c r="D80" s="5" t="s">
        <v>109</v>
      </c>
      <c r="E80" s="5"/>
      <c r="F80" s="5">
        <v>2</v>
      </c>
      <c r="G80" s="40"/>
      <c r="H80" s="17">
        <f t="shared" si="1"/>
        <v>0</v>
      </c>
      <c r="I80" s="4"/>
    </row>
    <row r="81" spans="2:14" x14ac:dyDescent="0.25">
      <c r="B81" s="74"/>
      <c r="C81" s="3" t="s">
        <v>166</v>
      </c>
      <c r="D81" s="5" t="s">
        <v>109</v>
      </c>
      <c r="E81" s="5"/>
      <c r="F81" s="5">
        <v>2</v>
      </c>
      <c r="G81" s="40"/>
      <c r="H81" s="17">
        <f t="shared" si="1"/>
        <v>0</v>
      </c>
    </row>
    <row r="82" spans="2:14" x14ac:dyDescent="0.25">
      <c r="B82" s="74"/>
      <c r="C82" s="3" t="s">
        <v>167</v>
      </c>
      <c r="D82" s="5" t="s">
        <v>109</v>
      </c>
      <c r="E82" s="5"/>
      <c r="F82" s="5">
        <v>2</v>
      </c>
      <c r="G82" s="40"/>
      <c r="H82" s="17">
        <f t="shared" si="1"/>
        <v>0</v>
      </c>
    </row>
    <row r="83" spans="2:14" x14ac:dyDescent="0.25">
      <c r="B83" s="74"/>
      <c r="C83" s="3" t="s">
        <v>168</v>
      </c>
      <c r="D83" s="5" t="s">
        <v>111</v>
      </c>
      <c r="E83" s="5"/>
      <c r="F83" s="5">
        <v>2</v>
      </c>
      <c r="G83" s="40"/>
      <c r="H83" s="17">
        <f t="shared" si="1"/>
        <v>0</v>
      </c>
    </row>
    <row r="84" spans="2:14" ht="15.75" thickBot="1" x14ac:dyDescent="0.3">
      <c r="B84" s="75"/>
      <c r="C84" s="18" t="s">
        <v>169</v>
      </c>
      <c r="D84" s="19" t="s">
        <v>111</v>
      </c>
      <c r="E84" s="19"/>
      <c r="F84" s="19">
        <v>2</v>
      </c>
      <c r="G84" s="41"/>
      <c r="H84" s="20">
        <f t="shared" si="1"/>
        <v>0</v>
      </c>
    </row>
    <row r="85" spans="2:14" ht="15" customHeight="1" x14ac:dyDescent="0.25">
      <c r="B85" s="79" t="s">
        <v>203</v>
      </c>
      <c r="C85" s="42" t="s">
        <v>208</v>
      </c>
      <c r="D85" s="43" t="s">
        <v>109</v>
      </c>
      <c r="E85" s="43"/>
      <c r="F85" s="43">
        <v>2</v>
      </c>
      <c r="G85" s="44"/>
      <c r="H85" s="45">
        <f>IF(G85="ja",F85,0)</f>
        <v>0</v>
      </c>
      <c r="M85" s="4">
        <v>0</v>
      </c>
      <c r="N85" s="1" t="s">
        <v>101</v>
      </c>
    </row>
    <row r="86" spans="2:14" x14ac:dyDescent="0.25">
      <c r="B86" s="80"/>
      <c r="C86" s="54" t="s">
        <v>78</v>
      </c>
      <c r="D86" s="46" t="s">
        <v>113</v>
      </c>
      <c r="E86" s="46"/>
      <c r="F86" s="46">
        <v>2</v>
      </c>
      <c r="G86" s="47"/>
      <c r="H86" s="48">
        <f t="shared" ref="H86:H112" si="2">IF(G86="ja",F86,0)</f>
        <v>0</v>
      </c>
      <c r="M86" s="4">
        <v>1</v>
      </c>
      <c r="N86" s="1" t="s">
        <v>102</v>
      </c>
    </row>
    <row r="87" spans="2:14" x14ac:dyDescent="0.25">
      <c r="B87" s="80"/>
      <c r="C87" s="49" t="s">
        <v>177</v>
      </c>
      <c r="D87" s="46" t="s">
        <v>109</v>
      </c>
      <c r="E87" s="46"/>
      <c r="F87" s="46">
        <v>2</v>
      </c>
      <c r="G87" s="47"/>
      <c r="H87" s="48">
        <f t="shared" si="2"/>
        <v>0</v>
      </c>
      <c r="M87" s="4">
        <v>2</v>
      </c>
      <c r="N87" s="1"/>
    </row>
    <row r="88" spans="2:14" x14ac:dyDescent="0.25">
      <c r="B88" s="80"/>
      <c r="C88" s="49" t="s">
        <v>178</v>
      </c>
      <c r="D88" s="46" t="s">
        <v>109</v>
      </c>
      <c r="E88" s="46"/>
      <c r="F88" s="46">
        <v>2</v>
      </c>
      <c r="G88" s="47"/>
      <c r="H88" s="48">
        <f t="shared" si="2"/>
        <v>0</v>
      </c>
      <c r="M88" s="4">
        <v>3</v>
      </c>
      <c r="N88" s="1"/>
    </row>
    <row r="89" spans="2:14" x14ac:dyDescent="0.25">
      <c r="B89" s="80"/>
      <c r="C89" s="49" t="s">
        <v>179</v>
      </c>
      <c r="D89" s="46" t="s">
        <v>109</v>
      </c>
      <c r="E89" s="46"/>
      <c r="F89" s="46">
        <v>2</v>
      </c>
      <c r="G89" s="47"/>
      <c r="H89" s="48">
        <f t="shared" si="2"/>
        <v>0</v>
      </c>
      <c r="M89" s="4">
        <v>4</v>
      </c>
      <c r="N89" s="1"/>
    </row>
    <row r="90" spans="2:14" x14ac:dyDescent="0.25">
      <c r="B90" s="80"/>
      <c r="C90" s="49" t="s">
        <v>180</v>
      </c>
      <c r="D90" s="46" t="s">
        <v>113</v>
      </c>
      <c r="E90" s="46"/>
      <c r="F90" s="46">
        <v>2</v>
      </c>
      <c r="G90" s="47"/>
      <c r="H90" s="48">
        <f t="shared" si="2"/>
        <v>0</v>
      </c>
      <c r="M90" s="4"/>
      <c r="N90" s="1"/>
    </row>
    <row r="91" spans="2:14" x14ac:dyDescent="0.25">
      <c r="B91" s="80"/>
      <c r="C91" s="49" t="s">
        <v>181</v>
      </c>
      <c r="D91" s="46" t="s">
        <v>113</v>
      </c>
      <c r="E91" s="46"/>
      <c r="F91" s="46">
        <v>2</v>
      </c>
      <c r="G91" s="47"/>
      <c r="H91" s="48">
        <f t="shared" si="2"/>
        <v>0</v>
      </c>
      <c r="M91" s="4"/>
      <c r="N91" s="1"/>
    </row>
    <row r="92" spans="2:14" x14ac:dyDescent="0.25">
      <c r="B92" s="80"/>
      <c r="C92" s="49" t="s">
        <v>182</v>
      </c>
      <c r="D92" s="46" t="s">
        <v>113</v>
      </c>
      <c r="E92" s="46"/>
      <c r="F92" s="46">
        <v>2</v>
      </c>
      <c r="G92" s="47"/>
      <c r="H92" s="48">
        <f t="shared" si="2"/>
        <v>0</v>
      </c>
      <c r="M92" s="4"/>
      <c r="N92" s="1"/>
    </row>
    <row r="93" spans="2:14" x14ac:dyDescent="0.25">
      <c r="B93" s="80"/>
      <c r="C93" s="49" t="s">
        <v>183</v>
      </c>
      <c r="D93" s="46" t="s">
        <v>113</v>
      </c>
      <c r="E93" s="46"/>
      <c r="F93" s="46">
        <v>2</v>
      </c>
      <c r="G93" s="47"/>
      <c r="H93" s="48">
        <f t="shared" si="2"/>
        <v>0</v>
      </c>
      <c r="M93" s="4"/>
      <c r="N93" s="1"/>
    </row>
    <row r="94" spans="2:14" x14ac:dyDescent="0.25">
      <c r="B94" s="80"/>
      <c r="C94" s="49" t="s">
        <v>184</v>
      </c>
      <c r="D94" s="46" t="s">
        <v>113</v>
      </c>
      <c r="E94" s="46"/>
      <c r="F94" s="46">
        <v>2</v>
      </c>
      <c r="G94" s="47"/>
      <c r="H94" s="48">
        <f t="shared" si="2"/>
        <v>0</v>
      </c>
      <c r="M94" s="4"/>
      <c r="N94" s="1"/>
    </row>
    <row r="95" spans="2:14" x14ac:dyDescent="0.25">
      <c r="B95" s="80"/>
      <c r="C95" s="49" t="s">
        <v>185</v>
      </c>
      <c r="D95" s="46" t="s">
        <v>113</v>
      </c>
      <c r="E95" s="46"/>
      <c r="F95" s="46">
        <v>2</v>
      </c>
      <c r="G95" s="47"/>
      <c r="H95" s="48">
        <f t="shared" si="2"/>
        <v>0</v>
      </c>
      <c r="M95" s="4"/>
      <c r="N95" s="1"/>
    </row>
    <row r="96" spans="2:14" x14ac:dyDescent="0.25">
      <c r="B96" s="80"/>
      <c r="C96" s="49" t="s">
        <v>186</v>
      </c>
      <c r="D96" s="46" t="s">
        <v>113</v>
      </c>
      <c r="E96" s="46"/>
      <c r="F96" s="46">
        <v>2</v>
      </c>
      <c r="G96" s="47"/>
      <c r="H96" s="48">
        <f t="shared" si="2"/>
        <v>0</v>
      </c>
      <c r="M96" s="4"/>
      <c r="N96" s="1"/>
    </row>
    <row r="97" spans="2:14" x14ac:dyDescent="0.25">
      <c r="B97" s="80"/>
      <c r="C97" s="49" t="s">
        <v>209</v>
      </c>
      <c r="D97" s="46" t="s">
        <v>113</v>
      </c>
      <c r="E97" s="46"/>
      <c r="F97" s="46">
        <v>2</v>
      </c>
      <c r="G97" s="47"/>
      <c r="H97" s="48">
        <f t="shared" si="2"/>
        <v>0</v>
      </c>
      <c r="M97" s="4"/>
      <c r="N97" s="1"/>
    </row>
    <row r="98" spans="2:14" x14ac:dyDescent="0.25">
      <c r="B98" s="80"/>
      <c r="C98" s="49" t="s">
        <v>187</v>
      </c>
      <c r="D98" s="46" t="s">
        <v>113</v>
      </c>
      <c r="E98" s="46"/>
      <c r="F98" s="46">
        <v>2</v>
      </c>
      <c r="G98" s="47"/>
      <c r="H98" s="48">
        <f t="shared" si="2"/>
        <v>0</v>
      </c>
      <c r="M98" s="4"/>
      <c r="N98" s="1"/>
    </row>
    <row r="99" spans="2:14" x14ac:dyDescent="0.25">
      <c r="B99" s="80"/>
      <c r="C99" s="49" t="s">
        <v>188</v>
      </c>
      <c r="D99" s="46" t="s">
        <v>113</v>
      </c>
      <c r="E99" s="46"/>
      <c r="F99" s="46">
        <v>2</v>
      </c>
      <c r="G99" s="47"/>
      <c r="H99" s="48">
        <f t="shared" si="2"/>
        <v>0</v>
      </c>
      <c r="M99" s="4"/>
      <c r="N99" s="1"/>
    </row>
    <row r="100" spans="2:14" x14ac:dyDescent="0.25">
      <c r="B100" s="80"/>
      <c r="C100" s="49" t="s">
        <v>189</v>
      </c>
      <c r="D100" s="46" t="s">
        <v>113</v>
      </c>
      <c r="E100" s="46"/>
      <c r="F100" s="46">
        <v>2</v>
      </c>
      <c r="G100" s="47"/>
      <c r="H100" s="48">
        <f t="shared" si="2"/>
        <v>0</v>
      </c>
      <c r="M100" s="4"/>
      <c r="N100" s="1"/>
    </row>
    <row r="101" spans="2:14" x14ac:dyDescent="0.25">
      <c r="B101" s="80"/>
      <c r="C101" s="49" t="s">
        <v>190</v>
      </c>
      <c r="D101" s="46" t="s">
        <v>113</v>
      </c>
      <c r="E101" s="46"/>
      <c r="F101" s="46">
        <v>2</v>
      </c>
      <c r="G101" s="47"/>
      <c r="H101" s="48">
        <f t="shared" si="2"/>
        <v>0</v>
      </c>
      <c r="M101" s="4"/>
      <c r="N101" s="1"/>
    </row>
    <row r="102" spans="2:14" x14ac:dyDescent="0.25">
      <c r="B102" s="80"/>
      <c r="C102" s="49" t="s">
        <v>191</v>
      </c>
      <c r="D102" s="46" t="s">
        <v>113</v>
      </c>
      <c r="E102" s="46"/>
      <c r="F102" s="46">
        <v>2</v>
      </c>
      <c r="G102" s="47"/>
      <c r="H102" s="48">
        <f t="shared" si="2"/>
        <v>0</v>
      </c>
      <c r="M102" s="4"/>
      <c r="N102" s="1"/>
    </row>
    <row r="103" spans="2:14" x14ac:dyDescent="0.25">
      <c r="B103" s="80"/>
      <c r="C103" s="49" t="s">
        <v>192</v>
      </c>
      <c r="D103" s="46" t="s">
        <v>113</v>
      </c>
      <c r="E103" s="46"/>
      <c r="F103" s="46">
        <v>2</v>
      </c>
      <c r="G103" s="47"/>
      <c r="H103" s="48">
        <f t="shared" si="2"/>
        <v>0</v>
      </c>
      <c r="M103" s="4"/>
      <c r="N103" s="1"/>
    </row>
    <row r="104" spans="2:14" x14ac:dyDescent="0.25">
      <c r="B104" s="80"/>
      <c r="C104" s="49" t="s">
        <v>193</v>
      </c>
      <c r="D104" s="46" t="s">
        <v>113</v>
      </c>
      <c r="E104" s="46"/>
      <c r="F104" s="46">
        <v>2</v>
      </c>
      <c r="G104" s="47"/>
      <c r="H104" s="48">
        <f t="shared" si="2"/>
        <v>0</v>
      </c>
      <c r="M104" s="4"/>
      <c r="N104" s="1"/>
    </row>
    <row r="105" spans="2:14" x14ac:dyDescent="0.25">
      <c r="B105" s="80"/>
      <c r="C105" s="49" t="s">
        <v>194</v>
      </c>
      <c r="D105" s="46" t="s">
        <v>113</v>
      </c>
      <c r="E105" s="46"/>
      <c r="F105" s="46">
        <v>2</v>
      </c>
      <c r="G105" s="47"/>
      <c r="H105" s="48">
        <f t="shared" si="2"/>
        <v>0</v>
      </c>
      <c r="M105" s="4"/>
      <c r="N105" s="1"/>
    </row>
    <row r="106" spans="2:14" x14ac:dyDescent="0.25">
      <c r="B106" s="80"/>
      <c r="C106" s="49" t="s">
        <v>195</v>
      </c>
      <c r="D106" s="46" t="s">
        <v>113</v>
      </c>
      <c r="E106" s="46"/>
      <c r="F106" s="46">
        <v>2</v>
      </c>
      <c r="G106" s="47"/>
      <c r="H106" s="48">
        <f t="shared" si="2"/>
        <v>0</v>
      </c>
      <c r="M106" s="4"/>
      <c r="N106" s="1"/>
    </row>
    <row r="107" spans="2:14" x14ac:dyDescent="0.25">
      <c r="B107" s="80"/>
      <c r="C107" s="49" t="s">
        <v>196</v>
      </c>
      <c r="D107" s="46" t="s">
        <v>113</v>
      </c>
      <c r="E107" s="46"/>
      <c r="F107" s="46">
        <v>2</v>
      </c>
      <c r="G107" s="47"/>
      <c r="H107" s="48">
        <f t="shared" si="2"/>
        <v>0</v>
      </c>
      <c r="M107" s="4"/>
      <c r="N107" s="1"/>
    </row>
    <row r="108" spans="2:14" x14ac:dyDescent="0.25">
      <c r="B108" s="80"/>
      <c r="C108" s="49" t="s">
        <v>197</v>
      </c>
      <c r="D108" s="46" t="s">
        <v>113</v>
      </c>
      <c r="E108" s="46"/>
      <c r="F108" s="46">
        <v>2</v>
      </c>
      <c r="G108" s="47"/>
      <c r="H108" s="48">
        <f t="shared" si="2"/>
        <v>0</v>
      </c>
      <c r="M108" s="4"/>
      <c r="N108" s="1"/>
    </row>
    <row r="109" spans="2:14" x14ac:dyDescent="0.25">
      <c r="B109" s="80"/>
      <c r="C109" s="49" t="s">
        <v>198</v>
      </c>
      <c r="D109" s="46" t="s">
        <v>113</v>
      </c>
      <c r="E109" s="46"/>
      <c r="F109" s="46">
        <v>2</v>
      </c>
      <c r="G109" s="47"/>
      <c r="H109" s="48">
        <f t="shared" si="2"/>
        <v>0</v>
      </c>
      <c r="M109" s="4"/>
      <c r="N109" s="1"/>
    </row>
    <row r="110" spans="2:14" ht="15" customHeight="1" x14ac:dyDescent="0.25">
      <c r="B110" s="80"/>
      <c r="C110" s="49" t="s">
        <v>199</v>
      </c>
      <c r="D110" s="46" t="s">
        <v>113</v>
      </c>
      <c r="E110" s="46"/>
      <c r="F110" s="46">
        <v>4</v>
      </c>
      <c r="G110" s="47"/>
      <c r="H110" s="48">
        <f t="shared" si="2"/>
        <v>0</v>
      </c>
      <c r="M110" s="4"/>
      <c r="N110" s="1"/>
    </row>
    <row r="111" spans="2:14" x14ac:dyDescent="0.25">
      <c r="B111" s="80"/>
      <c r="C111" s="49" t="s">
        <v>200</v>
      </c>
      <c r="D111" s="46" t="s">
        <v>113</v>
      </c>
      <c r="E111" s="46"/>
      <c r="F111" s="46">
        <v>4</v>
      </c>
      <c r="G111" s="47"/>
      <c r="H111" s="48">
        <f t="shared" si="2"/>
        <v>0</v>
      </c>
      <c r="M111" s="4"/>
      <c r="N111" s="1"/>
    </row>
    <row r="112" spans="2:14" ht="15.75" thickBot="1" x14ac:dyDescent="0.3">
      <c r="B112" s="81"/>
      <c r="C112" s="50" t="s">
        <v>201</v>
      </c>
      <c r="D112" s="51" t="s">
        <v>202</v>
      </c>
      <c r="E112" s="51"/>
      <c r="F112" s="51">
        <v>4</v>
      </c>
      <c r="G112" s="52"/>
      <c r="H112" s="53">
        <f t="shared" si="2"/>
        <v>0</v>
      </c>
      <c r="I112" s="4">
        <f>SUM(H85:H112)</f>
        <v>0</v>
      </c>
      <c r="M112" s="4"/>
      <c r="N112" s="1"/>
    </row>
    <row r="113" spans="2:10" s="1" customFormat="1" ht="29.25" customHeight="1" thickBot="1" x14ac:dyDescent="0.3">
      <c r="B113" s="27" t="s">
        <v>99</v>
      </c>
      <c r="C113" s="28" t="s">
        <v>97</v>
      </c>
      <c r="D113" s="29"/>
      <c r="E113" s="29"/>
      <c r="F113" s="29">
        <v>18</v>
      </c>
      <c r="G113" s="30"/>
      <c r="H113" s="31">
        <f>SUM(I8:I1009)+SUM(Abschnitt_1_605!J:J)</f>
        <v>0</v>
      </c>
      <c r="I113" s="4"/>
      <c r="J113" s="37"/>
    </row>
    <row r="114" spans="2:10" s="1" customFormat="1" ht="29.25" customHeight="1" thickBot="1" x14ac:dyDescent="0.3">
      <c r="B114" s="35" t="s">
        <v>100</v>
      </c>
      <c r="C114" s="24" t="s">
        <v>98</v>
      </c>
      <c r="D114" s="25"/>
      <c r="E114" s="25"/>
      <c r="F114" s="25">
        <v>18</v>
      </c>
      <c r="G114" s="36"/>
      <c r="H114" s="57">
        <v>0</v>
      </c>
      <c r="I114" s="4"/>
      <c r="J114" s="38" t="s">
        <v>176</v>
      </c>
    </row>
    <row r="115" spans="2:10" s="1" customFormat="1" ht="29.25" customHeight="1" thickBot="1" x14ac:dyDescent="0.3">
      <c r="B115" s="32" t="s">
        <v>170</v>
      </c>
      <c r="C115" s="33" t="s">
        <v>170</v>
      </c>
      <c r="D115" s="34"/>
      <c r="E115" s="34"/>
      <c r="F115" s="34">
        <v>20</v>
      </c>
      <c r="G115" s="36"/>
      <c r="H115" s="58">
        <v>0</v>
      </c>
      <c r="I115" s="4"/>
      <c r="J115" s="4"/>
    </row>
    <row r="116" spans="2:10" s="1" customFormat="1" ht="15" customHeight="1" x14ac:dyDescent="0.25">
      <c r="B116" s="2"/>
      <c r="D116" s="4"/>
      <c r="E116" s="4"/>
      <c r="F116" s="4"/>
      <c r="G116" s="4"/>
      <c r="H116" s="4"/>
      <c r="I116" s="4"/>
      <c r="J116" s="4"/>
    </row>
    <row r="119" spans="2:10" s="1" customFormat="1" ht="15" customHeight="1" x14ac:dyDescent="0.25">
      <c r="B119" s="2"/>
      <c r="D119" s="4"/>
      <c r="E119" s="4"/>
      <c r="F119" s="4"/>
      <c r="G119" s="4"/>
      <c r="H119" s="4"/>
      <c r="I119" s="4"/>
      <c r="J119" s="4"/>
    </row>
  </sheetData>
  <sheetProtection sheet="1" objects="1" scenarios="1" selectLockedCells="1"/>
  <mergeCells count="5">
    <mergeCell ref="B85:B112"/>
    <mergeCell ref="B8:B31"/>
    <mergeCell ref="B2:G4"/>
    <mergeCell ref="B32:B67"/>
    <mergeCell ref="B68:B84"/>
  </mergeCells>
  <conditionalFormatting sqref="K2">
    <cfRule type="expression" dxfId="11" priority="9">
      <formula>$K$2&lt;&gt;""</formula>
    </cfRule>
  </conditionalFormatting>
  <conditionalFormatting sqref="C8:H84">
    <cfRule type="expression" dxfId="10" priority="15">
      <formula>$G8="ja"</formula>
    </cfRule>
  </conditionalFormatting>
  <conditionalFormatting sqref="C8:H31">
    <cfRule type="expression" dxfId="9" priority="14">
      <formula>$G8&gt;0</formula>
    </cfRule>
  </conditionalFormatting>
  <conditionalFormatting sqref="H113">
    <cfRule type="expression" dxfId="8" priority="4">
      <formula>$H$113 &gt;= $F$113</formula>
    </cfRule>
  </conditionalFormatting>
  <conditionalFormatting sqref="H114">
    <cfRule type="expression" dxfId="7" priority="3">
      <formula>$H$114 &gt;= $F$114</formula>
    </cfRule>
  </conditionalFormatting>
  <conditionalFormatting sqref="C85:H112">
    <cfRule type="expression" dxfId="6" priority="1">
      <formula>$G85 = "ja"</formula>
    </cfRule>
  </conditionalFormatting>
  <dataValidations count="3">
    <dataValidation type="list" allowBlank="1" showInputMessage="1" showErrorMessage="1" sqref="G8:G24">
      <formula1>$N$8:$N$12</formula1>
    </dataValidation>
    <dataValidation type="list" allowBlank="1" showInputMessage="1" showErrorMessage="1" sqref="G25:G31">
      <formula1>$N$8:$N$9</formula1>
    </dataValidation>
    <dataValidation type="list" allowBlank="1" showInputMessage="1" showErrorMessage="1" sqref="G32:G84 G85:G112">
      <formula1>$O$8:$O$9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2"/>
  <sheetViews>
    <sheetView workbookViewId="0">
      <pane ySplit="7" topLeftCell="A8" activePane="bottomLeft" state="frozenSplit"/>
      <selection pane="bottomLeft" activeCell="G8" sqref="G8"/>
    </sheetView>
  </sheetViews>
  <sheetFormatPr baseColWidth="10" defaultColWidth="11.42578125" defaultRowHeight="15" x14ac:dyDescent="0.25"/>
  <cols>
    <col min="1" max="1" width="4.42578125" style="1" customWidth="1"/>
    <col min="2" max="2" width="28.5703125" style="2" customWidth="1"/>
    <col min="3" max="3" width="69.5703125" style="59" bestFit="1" customWidth="1"/>
    <col min="4" max="4" width="11.42578125" style="4"/>
    <col min="5" max="5" width="11.42578125" style="4" hidden="1" customWidth="1"/>
    <col min="6" max="6" width="11.42578125" style="4"/>
    <col min="7" max="7" width="19.85546875" style="4" customWidth="1"/>
    <col min="8" max="8" width="25.42578125" style="4" customWidth="1"/>
    <col min="9" max="9" width="25.42578125" style="4" hidden="1" customWidth="1"/>
    <col min="10" max="10" width="25.42578125" style="4" customWidth="1"/>
    <col min="11" max="11" width="60.140625" style="1" customWidth="1"/>
    <col min="12" max="12" width="11.42578125" style="1" customWidth="1"/>
    <col min="13" max="13" width="2" style="1" hidden="1" customWidth="1"/>
    <col min="14" max="14" width="5" style="4" hidden="1" customWidth="1"/>
    <col min="15" max="15" width="5" style="1" hidden="1" customWidth="1"/>
    <col min="16" max="16384" width="11.42578125" style="1"/>
  </cols>
  <sheetData>
    <row r="1" spans="2:15" x14ac:dyDescent="0.25">
      <c r="E1" s="7" t="s">
        <v>104</v>
      </c>
      <c r="F1" s="7"/>
      <c r="H1" s="7"/>
      <c r="I1" s="7"/>
      <c r="J1" s="7"/>
    </row>
    <row r="2" spans="2:15" ht="39" customHeight="1" x14ac:dyDescent="0.25">
      <c r="B2" s="72" t="s">
        <v>212</v>
      </c>
      <c r="C2" s="72"/>
      <c r="D2" s="72"/>
      <c r="E2" s="72"/>
      <c r="F2" s="72"/>
      <c r="G2" s="72"/>
      <c r="H2" s="6"/>
      <c r="I2" s="6"/>
      <c r="J2" s="6"/>
      <c r="K2" s="55" t="str">
        <f>IF(SUM(H8:H31)&gt;68,Variablen!C4,"")</f>
        <v/>
      </c>
    </row>
    <row r="3" spans="2:15" ht="15" customHeight="1" x14ac:dyDescent="0.25">
      <c r="B3" s="72"/>
      <c r="C3" s="72"/>
      <c r="D3" s="72"/>
      <c r="E3" s="72"/>
      <c r="F3" s="72"/>
      <c r="G3" s="72"/>
      <c r="H3" s="6"/>
      <c r="I3" s="6"/>
      <c r="J3" s="6"/>
      <c r="K3" s="9"/>
    </row>
    <row r="4" spans="2:15" ht="15" customHeight="1" x14ac:dyDescent="0.25">
      <c r="B4" s="72"/>
      <c r="C4" s="72"/>
      <c r="D4" s="72"/>
      <c r="E4" s="72"/>
      <c r="F4" s="72"/>
      <c r="G4" s="72"/>
      <c r="H4" s="6"/>
      <c r="I4" s="6"/>
      <c r="J4" s="6"/>
      <c r="K4" s="10" t="str">
        <f>Abschnitt_1_605!M4</f>
        <v>Sie haben 0 des Gesamtstudiums erreicht.</v>
      </c>
    </row>
    <row r="5" spans="2:15" ht="26.25" x14ac:dyDescent="0.25">
      <c r="C5" s="60" t="s">
        <v>211</v>
      </c>
      <c r="E5" s="6"/>
      <c r="F5" s="6"/>
      <c r="H5" s="6"/>
      <c r="I5" s="6"/>
      <c r="J5" s="6"/>
      <c r="K5" s="11" t="str">
        <f>IF(Variablen!C9&lt;92,"Sie haben "&amp;Variablen!C9&amp;" des zweiten Studienabschnittes erreicht.","Sie haben alle 92 Credits des zweiten Studienabschnittes erreicht.")</f>
        <v>Sie haben 0 des zweiten Studienabschnittes erreicht.</v>
      </c>
    </row>
    <row r="6" spans="2:15" ht="15.75" thickBot="1" x14ac:dyDescent="0.3"/>
    <row r="7" spans="2:15" ht="15.75" thickBot="1" x14ac:dyDescent="0.3">
      <c r="B7" s="23" t="s">
        <v>69</v>
      </c>
      <c r="C7" s="61" t="s">
        <v>22</v>
      </c>
      <c r="D7" s="25" t="s">
        <v>70</v>
      </c>
      <c r="E7" s="25" t="s">
        <v>71</v>
      </c>
      <c r="F7" s="25" t="s">
        <v>72</v>
      </c>
      <c r="G7" s="25" t="s">
        <v>114</v>
      </c>
      <c r="H7" s="26" t="s">
        <v>105</v>
      </c>
      <c r="I7" s="4" t="s">
        <v>115</v>
      </c>
    </row>
    <row r="8" spans="2:15" ht="15" customHeight="1" x14ac:dyDescent="0.25">
      <c r="B8" s="73" t="str">
        <f>"ZKF
"&amp;SUM(H8:H31)&amp;" von 68 Credits erreicht."</f>
        <v>ZKF
0 von 68 Credits erreicht.</v>
      </c>
      <c r="C8" s="62" t="s">
        <v>0</v>
      </c>
      <c r="D8" s="15" t="s">
        <v>107</v>
      </c>
      <c r="E8" s="15"/>
      <c r="F8" s="15">
        <v>17</v>
      </c>
      <c r="G8" s="39"/>
      <c r="H8" s="16">
        <f t="shared" ref="H8:H31" si="0">F8*G8</f>
        <v>0</v>
      </c>
      <c r="N8" s="4">
        <v>0</v>
      </c>
      <c r="O8" s="1" t="s">
        <v>101</v>
      </c>
    </row>
    <row r="9" spans="2:15" x14ac:dyDescent="0.25">
      <c r="B9" s="74"/>
      <c r="C9" s="63" t="s">
        <v>1</v>
      </c>
      <c r="D9" s="5" t="s">
        <v>107</v>
      </c>
      <c r="E9" s="5"/>
      <c r="F9" s="5">
        <v>17</v>
      </c>
      <c r="G9" s="40"/>
      <c r="H9" s="17">
        <f t="shared" si="0"/>
        <v>0</v>
      </c>
      <c r="N9" s="4">
        <v>1</v>
      </c>
      <c r="O9" s="1" t="s">
        <v>102</v>
      </c>
    </row>
    <row r="10" spans="2:15" x14ac:dyDescent="0.25">
      <c r="B10" s="74"/>
      <c r="C10" s="63" t="s">
        <v>2</v>
      </c>
      <c r="D10" s="5" t="s">
        <v>107</v>
      </c>
      <c r="E10" s="5"/>
      <c r="F10" s="5">
        <v>17</v>
      </c>
      <c r="G10" s="40"/>
      <c r="H10" s="17">
        <f t="shared" si="0"/>
        <v>0</v>
      </c>
      <c r="N10" s="4">
        <v>2</v>
      </c>
    </row>
    <row r="11" spans="2:15" x14ac:dyDescent="0.25">
      <c r="B11" s="74"/>
      <c r="C11" s="63" t="s">
        <v>3</v>
      </c>
      <c r="D11" s="5" t="s">
        <v>107</v>
      </c>
      <c r="E11" s="5"/>
      <c r="F11" s="5">
        <v>17</v>
      </c>
      <c r="G11" s="40"/>
      <c r="H11" s="17">
        <f t="shared" si="0"/>
        <v>0</v>
      </c>
      <c r="N11" s="4">
        <v>3</v>
      </c>
    </row>
    <row r="12" spans="2:15" x14ac:dyDescent="0.25">
      <c r="B12" s="74"/>
      <c r="C12" s="63" t="s">
        <v>4</v>
      </c>
      <c r="D12" s="5" t="s">
        <v>107</v>
      </c>
      <c r="E12" s="5"/>
      <c r="F12" s="5">
        <v>17</v>
      </c>
      <c r="G12" s="40"/>
      <c r="H12" s="17">
        <f t="shared" si="0"/>
        <v>0</v>
      </c>
      <c r="N12" s="4">
        <v>4</v>
      </c>
    </row>
    <row r="13" spans="2:15" x14ac:dyDescent="0.25">
      <c r="B13" s="74"/>
      <c r="C13" s="63" t="s">
        <v>103</v>
      </c>
      <c r="D13" s="5" t="s">
        <v>107</v>
      </c>
      <c r="E13" s="5"/>
      <c r="F13" s="5">
        <v>17</v>
      </c>
      <c r="G13" s="40"/>
      <c r="H13" s="17">
        <f t="shared" si="0"/>
        <v>0</v>
      </c>
    </row>
    <row r="14" spans="2:15" x14ac:dyDescent="0.25">
      <c r="B14" s="74"/>
      <c r="C14" s="63" t="s">
        <v>5</v>
      </c>
      <c r="D14" s="5" t="s">
        <v>107</v>
      </c>
      <c r="E14" s="5"/>
      <c r="F14" s="5">
        <v>17</v>
      </c>
      <c r="G14" s="40"/>
      <c r="H14" s="17">
        <f t="shared" si="0"/>
        <v>0</v>
      </c>
    </row>
    <row r="15" spans="2:15" x14ac:dyDescent="0.25">
      <c r="B15" s="74"/>
      <c r="C15" s="63" t="s">
        <v>6</v>
      </c>
      <c r="D15" s="5" t="s">
        <v>107</v>
      </c>
      <c r="E15" s="5"/>
      <c r="F15" s="5">
        <v>17</v>
      </c>
      <c r="G15" s="40"/>
      <c r="H15" s="17">
        <f t="shared" si="0"/>
        <v>0</v>
      </c>
    </row>
    <row r="16" spans="2:15" x14ac:dyDescent="0.25">
      <c r="B16" s="74"/>
      <c r="C16" s="63" t="s">
        <v>7</v>
      </c>
      <c r="D16" s="5" t="s">
        <v>107</v>
      </c>
      <c r="E16" s="5"/>
      <c r="F16" s="5">
        <v>17</v>
      </c>
      <c r="G16" s="40"/>
      <c r="H16" s="17">
        <f t="shared" si="0"/>
        <v>0</v>
      </c>
    </row>
    <row r="17" spans="2:9" s="1" customFormat="1" x14ac:dyDescent="0.25">
      <c r="B17" s="74"/>
      <c r="C17" s="63" t="s">
        <v>8</v>
      </c>
      <c r="D17" s="5" t="s">
        <v>107</v>
      </c>
      <c r="E17" s="5"/>
      <c r="F17" s="5">
        <v>17</v>
      </c>
      <c r="G17" s="40"/>
      <c r="H17" s="17">
        <f t="shared" si="0"/>
        <v>0</v>
      </c>
      <c r="I17" s="4"/>
    </row>
    <row r="18" spans="2:9" s="1" customFormat="1" x14ac:dyDescent="0.25">
      <c r="B18" s="74"/>
      <c r="C18" s="63" t="s">
        <v>9</v>
      </c>
      <c r="D18" s="5" t="s">
        <v>107</v>
      </c>
      <c r="E18" s="5"/>
      <c r="F18" s="5">
        <v>17</v>
      </c>
      <c r="G18" s="40"/>
      <c r="H18" s="17">
        <f t="shared" si="0"/>
        <v>0</v>
      </c>
      <c r="I18" s="4"/>
    </row>
    <row r="19" spans="2:9" s="1" customFormat="1" x14ac:dyDescent="0.25">
      <c r="B19" s="74"/>
      <c r="C19" s="63" t="s">
        <v>10</v>
      </c>
      <c r="D19" s="5" t="s">
        <v>107</v>
      </c>
      <c r="E19" s="5"/>
      <c r="F19" s="5">
        <v>17</v>
      </c>
      <c r="G19" s="40"/>
      <c r="H19" s="17">
        <f t="shared" si="0"/>
        <v>0</v>
      </c>
      <c r="I19" s="4"/>
    </row>
    <row r="20" spans="2:9" s="1" customFormat="1" x14ac:dyDescent="0.25">
      <c r="B20" s="74"/>
      <c r="C20" s="63" t="s">
        <v>11</v>
      </c>
      <c r="D20" s="5" t="s">
        <v>107</v>
      </c>
      <c r="E20" s="5"/>
      <c r="F20" s="5">
        <v>17</v>
      </c>
      <c r="G20" s="40"/>
      <c r="H20" s="17">
        <f t="shared" si="0"/>
        <v>0</v>
      </c>
      <c r="I20" s="4"/>
    </row>
    <row r="21" spans="2:9" s="1" customFormat="1" x14ac:dyDescent="0.25">
      <c r="B21" s="74"/>
      <c r="C21" s="63" t="s">
        <v>12</v>
      </c>
      <c r="D21" s="5" t="s">
        <v>107</v>
      </c>
      <c r="E21" s="5"/>
      <c r="F21" s="5">
        <v>17</v>
      </c>
      <c r="G21" s="40"/>
      <c r="H21" s="17">
        <f t="shared" si="0"/>
        <v>0</v>
      </c>
      <c r="I21" s="4"/>
    </row>
    <row r="22" spans="2:9" s="1" customFormat="1" x14ac:dyDescent="0.25">
      <c r="B22" s="74"/>
      <c r="C22" s="63" t="s">
        <v>13</v>
      </c>
      <c r="D22" s="5" t="s">
        <v>107</v>
      </c>
      <c r="E22" s="5"/>
      <c r="F22" s="5">
        <v>17</v>
      </c>
      <c r="G22" s="40"/>
      <c r="H22" s="17">
        <f t="shared" si="0"/>
        <v>0</v>
      </c>
      <c r="I22" s="4"/>
    </row>
    <row r="23" spans="2:9" s="1" customFormat="1" x14ac:dyDescent="0.25">
      <c r="B23" s="74"/>
      <c r="C23" s="63" t="s">
        <v>14</v>
      </c>
      <c r="D23" s="5" t="s">
        <v>107</v>
      </c>
      <c r="E23" s="5"/>
      <c r="F23" s="5">
        <v>17</v>
      </c>
      <c r="G23" s="40"/>
      <c r="H23" s="17">
        <f t="shared" si="0"/>
        <v>0</v>
      </c>
      <c r="I23" s="4"/>
    </row>
    <row r="24" spans="2:9" s="1" customFormat="1" x14ac:dyDescent="0.25">
      <c r="B24" s="74"/>
      <c r="C24" s="63" t="s">
        <v>15</v>
      </c>
      <c r="D24" s="5" t="s">
        <v>107</v>
      </c>
      <c r="E24" s="5"/>
      <c r="F24" s="5">
        <v>17</v>
      </c>
      <c r="G24" s="40"/>
      <c r="H24" s="17">
        <f t="shared" si="0"/>
        <v>0</v>
      </c>
      <c r="I24" s="4"/>
    </row>
    <row r="25" spans="2:9" s="1" customFormat="1" x14ac:dyDescent="0.25">
      <c r="B25" s="74"/>
      <c r="C25" s="63" t="s">
        <v>119</v>
      </c>
      <c r="D25" s="5" t="s">
        <v>107</v>
      </c>
      <c r="E25" s="5"/>
      <c r="F25" s="5">
        <v>17</v>
      </c>
      <c r="G25" s="40"/>
      <c r="H25" s="17">
        <f t="shared" si="0"/>
        <v>0</v>
      </c>
      <c r="I25" s="4"/>
    </row>
    <row r="26" spans="2:9" s="1" customFormat="1" x14ac:dyDescent="0.25">
      <c r="B26" s="74"/>
      <c r="C26" s="63" t="s">
        <v>16</v>
      </c>
      <c r="D26" s="5" t="s">
        <v>107</v>
      </c>
      <c r="E26" s="5"/>
      <c r="F26" s="5">
        <v>9</v>
      </c>
      <c r="G26" s="40"/>
      <c r="H26" s="17">
        <f t="shared" si="0"/>
        <v>0</v>
      </c>
      <c r="I26" s="4"/>
    </row>
    <row r="27" spans="2:9" s="1" customFormat="1" x14ac:dyDescent="0.25">
      <c r="B27" s="74"/>
      <c r="C27" s="63" t="s">
        <v>17</v>
      </c>
      <c r="D27" s="5" t="s">
        <v>107</v>
      </c>
      <c r="E27" s="5"/>
      <c r="F27" s="5">
        <v>9</v>
      </c>
      <c r="G27" s="40"/>
      <c r="H27" s="17">
        <f t="shared" si="0"/>
        <v>0</v>
      </c>
      <c r="I27" s="4"/>
    </row>
    <row r="28" spans="2:9" s="1" customFormat="1" x14ac:dyDescent="0.25">
      <c r="B28" s="74"/>
      <c r="C28" s="63" t="s">
        <v>18</v>
      </c>
      <c r="D28" s="5" t="s">
        <v>106</v>
      </c>
      <c r="E28" s="5"/>
      <c r="F28" s="5">
        <v>4</v>
      </c>
      <c r="G28" s="40"/>
      <c r="H28" s="17">
        <f t="shared" si="0"/>
        <v>0</v>
      </c>
      <c r="I28" s="4"/>
    </row>
    <row r="29" spans="2:9" s="1" customFormat="1" x14ac:dyDescent="0.25">
      <c r="B29" s="74"/>
      <c r="C29" s="63" t="s">
        <v>19</v>
      </c>
      <c r="D29" s="5" t="s">
        <v>106</v>
      </c>
      <c r="E29" s="5"/>
      <c r="F29" s="5">
        <v>4</v>
      </c>
      <c r="G29" s="40"/>
      <c r="H29" s="17">
        <f t="shared" si="0"/>
        <v>0</v>
      </c>
      <c r="I29" s="4"/>
    </row>
    <row r="30" spans="2:9" s="1" customFormat="1" x14ac:dyDescent="0.25">
      <c r="B30" s="74"/>
      <c r="C30" s="63" t="s">
        <v>20</v>
      </c>
      <c r="D30" s="5" t="s">
        <v>106</v>
      </c>
      <c r="E30" s="5"/>
      <c r="F30" s="5">
        <v>4</v>
      </c>
      <c r="G30" s="40"/>
      <c r="H30" s="17">
        <f t="shared" si="0"/>
        <v>0</v>
      </c>
      <c r="I30" s="4"/>
    </row>
    <row r="31" spans="2:9" s="1" customFormat="1" ht="15.75" thickBot="1" x14ac:dyDescent="0.3">
      <c r="B31" s="75"/>
      <c r="C31" s="64" t="s">
        <v>21</v>
      </c>
      <c r="D31" s="19" t="s">
        <v>106</v>
      </c>
      <c r="E31" s="19"/>
      <c r="F31" s="19">
        <v>4</v>
      </c>
      <c r="G31" s="41"/>
      <c r="H31" s="20">
        <f t="shared" si="0"/>
        <v>0</v>
      </c>
      <c r="I31" s="4"/>
    </row>
    <row r="32" spans="2:9" s="1" customFormat="1" ht="15" customHeight="1" x14ac:dyDescent="0.25">
      <c r="B32" s="73" t="str">
        <f>"Kunst und kulturwissenschaftliche Studien
"&amp;SUM(H32:H48)&amp;" von 14 Credits erreicht."</f>
        <v>Kunst und kulturwissenschaftliche Studien
0 von 14 Credits erreicht.</v>
      </c>
      <c r="C32" s="65" t="s">
        <v>214</v>
      </c>
      <c r="D32" s="15" t="s">
        <v>109</v>
      </c>
      <c r="E32" s="15"/>
      <c r="F32" s="15">
        <v>2</v>
      </c>
      <c r="G32" s="39"/>
      <c r="H32" s="16">
        <f>IF(G32="ja",F32,0)</f>
        <v>0</v>
      </c>
      <c r="I32" s="4">
        <f>IF(SUM(H32:H48)&gt;16,SUM(H32:H48)-16,0)</f>
        <v>0</v>
      </c>
    </row>
    <row r="33" spans="2:8" s="1" customFormat="1" x14ac:dyDescent="0.25">
      <c r="B33" s="74"/>
      <c r="C33" s="66" t="s">
        <v>157</v>
      </c>
      <c r="D33" s="5" t="s">
        <v>109</v>
      </c>
      <c r="E33" s="5"/>
      <c r="F33" s="5">
        <v>2</v>
      </c>
      <c r="G33" s="40"/>
      <c r="H33" s="17">
        <f t="shared" ref="H33:H69" si="1">IF(G33="ja",F33,0)</f>
        <v>0</v>
      </c>
    </row>
    <row r="34" spans="2:8" s="1" customFormat="1" x14ac:dyDescent="0.25">
      <c r="B34" s="74"/>
      <c r="C34" s="67" t="s">
        <v>215</v>
      </c>
      <c r="D34" s="5" t="s">
        <v>113</v>
      </c>
      <c r="E34" s="5"/>
      <c r="F34" s="5">
        <v>2</v>
      </c>
      <c r="G34" s="40"/>
      <c r="H34" s="17">
        <f t="shared" si="1"/>
        <v>0</v>
      </c>
    </row>
    <row r="35" spans="2:8" s="1" customFormat="1" x14ac:dyDescent="0.25">
      <c r="B35" s="74"/>
      <c r="C35" s="66" t="s">
        <v>159</v>
      </c>
      <c r="D35" s="5" t="s">
        <v>109</v>
      </c>
      <c r="E35" s="5"/>
      <c r="F35" s="5">
        <v>2</v>
      </c>
      <c r="G35" s="40"/>
      <c r="H35" s="17">
        <f t="shared" si="1"/>
        <v>0</v>
      </c>
    </row>
    <row r="36" spans="2:8" s="1" customFormat="1" x14ac:dyDescent="0.25">
      <c r="B36" s="74"/>
      <c r="C36" s="66" t="s">
        <v>159</v>
      </c>
      <c r="D36" s="5" t="s">
        <v>113</v>
      </c>
      <c r="E36" s="5"/>
      <c r="F36" s="5">
        <v>2</v>
      </c>
      <c r="G36" s="40"/>
      <c r="H36" s="17">
        <f t="shared" si="1"/>
        <v>0</v>
      </c>
    </row>
    <row r="37" spans="2:8" s="1" customFormat="1" x14ac:dyDescent="0.25">
      <c r="B37" s="74"/>
      <c r="C37" s="66" t="s">
        <v>216</v>
      </c>
      <c r="D37" s="5" t="s">
        <v>113</v>
      </c>
      <c r="E37" s="5"/>
      <c r="F37" s="5">
        <v>2</v>
      </c>
      <c r="G37" s="40"/>
      <c r="H37" s="17">
        <f t="shared" si="1"/>
        <v>0</v>
      </c>
    </row>
    <row r="38" spans="2:8" s="1" customFormat="1" x14ac:dyDescent="0.25">
      <c r="B38" s="74"/>
      <c r="C38" s="66" t="s">
        <v>217</v>
      </c>
      <c r="D38" s="5" t="s">
        <v>109</v>
      </c>
      <c r="E38" s="5"/>
      <c r="F38" s="5">
        <v>2</v>
      </c>
      <c r="G38" s="40"/>
      <c r="H38" s="17">
        <f t="shared" si="1"/>
        <v>0</v>
      </c>
    </row>
    <row r="39" spans="2:8" s="1" customFormat="1" x14ac:dyDescent="0.25">
      <c r="B39" s="74"/>
      <c r="C39" s="66" t="s">
        <v>178</v>
      </c>
      <c r="D39" s="5" t="s">
        <v>109</v>
      </c>
      <c r="E39" s="5"/>
      <c r="F39" s="5">
        <v>2</v>
      </c>
      <c r="G39" s="40"/>
      <c r="H39" s="17">
        <f t="shared" si="1"/>
        <v>0</v>
      </c>
    </row>
    <row r="40" spans="2:8" s="1" customFormat="1" x14ac:dyDescent="0.25">
      <c r="B40" s="74"/>
      <c r="C40" s="66" t="s">
        <v>161</v>
      </c>
      <c r="D40" s="5" t="s">
        <v>109</v>
      </c>
      <c r="E40" s="5"/>
      <c r="F40" s="5">
        <v>2</v>
      </c>
      <c r="G40" s="40"/>
      <c r="H40" s="17">
        <f t="shared" si="1"/>
        <v>0</v>
      </c>
    </row>
    <row r="41" spans="2:8" s="1" customFormat="1" x14ac:dyDescent="0.25">
      <c r="B41" s="74"/>
      <c r="C41" s="66" t="s">
        <v>218</v>
      </c>
      <c r="D41" s="5" t="s">
        <v>109</v>
      </c>
      <c r="E41" s="5"/>
      <c r="F41" s="5">
        <v>2</v>
      </c>
      <c r="G41" s="40"/>
      <c r="H41" s="17">
        <f t="shared" si="1"/>
        <v>0</v>
      </c>
    </row>
    <row r="42" spans="2:8" s="1" customFormat="1" x14ac:dyDescent="0.25">
      <c r="B42" s="74"/>
      <c r="C42" s="66" t="s">
        <v>179</v>
      </c>
      <c r="D42" s="5" t="s">
        <v>109</v>
      </c>
      <c r="E42" s="5"/>
      <c r="F42" s="5">
        <v>2</v>
      </c>
      <c r="G42" s="40"/>
      <c r="H42" s="17">
        <f t="shared" si="1"/>
        <v>0</v>
      </c>
    </row>
    <row r="43" spans="2:8" s="1" customFormat="1" x14ac:dyDescent="0.25">
      <c r="B43" s="74"/>
      <c r="C43" s="66" t="s">
        <v>219</v>
      </c>
      <c r="D43" s="5" t="s">
        <v>113</v>
      </c>
      <c r="E43" s="5"/>
      <c r="F43" s="5">
        <v>2</v>
      </c>
      <c r="G43" s="40"/>
      <c r="H43" s="17">
        <f t="shared" si="1"/>
        <v>0</v>
      </c>
    </row>
    <row r="44" spans="2:8" s="1" customFormat="1" x14ac:dyDescent="0.25">
      <c r="B44" s="74"/>
      <c r="C44" s="66" t="s">
        <v>220</v>
      </c>
      <c r="D44" s="5" t="s">
        <v>109</v>
      </c>
      <c r="E44" s="5"/>
      <c r="F44" s="5">
        <v>2</v>
      </c>
      <c r="G44" s="40"/>
      <c r="H44" s="17">
        <f t="shared" si="1"/>
        <v>0</v>
      </c>
    </row>
    <row r="45" spans="2:8" s="1" customFormat="1" x14ac:dyDescent="0.25">
      <c r="B45" s="74"/>
      <c r="C45" s="66" t="s">
        <v>166</v>
      </c>
      <c r="D45" s="5" t="s">
        <v>109</v>
      </c>
      <c r="E45" s="5"/>
      <c r="F45" s="5">
        <v>2</v>
      </c>
      <c r="G45" s="40"/>
      <c r="H45" s="17">
        <f t="shared" si="1"/>
        <v>0</v>
      </c>
    </row>
    <row r="46" spans="2:8" s="1" customFormat="1" x14ac:dyDescent="0.25">
      <c r="B46" s="74"/>
      <c r="C46" s="66" t="s">
        <v>221</v>
      </c>
      <c r="D46" s="5" t="s">
        <v>109</v>
      </c>
      <c r="E46" s="5"/>
      <c r="F46" s="5">
        <v>2</v>
      </c>
      <c r="G46" s="40"/>
      <c r="H46" s="17">
        <f t="shared" si="1"/>
        <v>0</v>
      </c>
    </row>
    <row r="47" spans="2:8" s="1" customFormat="1" x14ac:dyDescent="0.25">
      <c r="B47" s="74"/>
      <c r="C47" s="66" t="s">
        <v>222</v>
      </c>
      <c r="D47" s="5" t="s">
        <v>109</v>
      </c>
      <c r="E47" s="5"/>
      <c r="F47" s="5">
        <v>2</v>
      </c>
      <c r="G47" s="40"/>
      <c r="H47" s="17">
        <f t="shared" si="1"/>
        <v>0</v>
      </c>
    </row>
    <row r="48" spans="2:8" s="1" customFormat="1" ht="15.75" thickBot="1" x14ac:dyDescent="0.3">
      <c r="B48" s="74"/>
      <c r="C48" s="66" t="s">
        <v>223</v>
      </c>
      <c r="D48" s="5" t="s">
        <v>109</v>
      </c>
      <c r="E48" s="5"/>
      <c r="F48" s="5">
        <v>2</v>
      </c>
      <c r="G48" s="40"/>
      <c r="H48" s="17">
        <f t="shared" si="1"/>
        <v>0</v>
      </c>
    </row>
    <row r="49" spans="2:14" x14ac:dyDescent="0.25">
      <c r="B49" s="73" t="str">
        <f>"Kunst und kulturwissenschaftliche Praxis
"&amp;SUM(H49:H69)&amp;" von 10 Credits erreicht."</f>
        <v>Kunst und kulturwissenschaftliche Praxis
0 von 10 Credits erreicht.</v>
      </c>
      <c r="C49" s="65" t="s">
        <v>181</v>
      </c>
      <c r="D49" s="15" t="s">
        <v>113</v>
      </c>
      <c r="E49" s="15"/>
      <c r="F49" s="15">
        <v>2</v>
      </c>
      <c r="G49" s="39"/>
      <c r="H49" s="16">
        <f t="shared" si="1"/>
        <v>0</v>
      </c>
      <c r="I49" s="4">
        <f>IF(SUM(H49:H69)&gt;8,SUM(H49:H69)-8,0)</f>
        <v>0</v>
      </c>
      <c r="J49" s="1"/>
      <c r="N49" s="1"/>
    </row>
    <row r="50" spans="2:14" x14ac:dyDescent="0.25">
      <c r="B50" s="74"/>
      <c r="C50" s="66" t="s">
        <v>224</v>
      </c>
      <c r="D50" s="5" t="s">
        <v>113</v>
      </c>
      <c r="E50" s="5"/>
      <c r="F50" s="5">
        <v>2</v>
      </c>
      <c r="G50" s="40"/>
      <c r="H50" s="17">
        <f t="shared" si="1"/>
        <v>0</v>
      </c>
      <c r="J50" s="1"/>
      <c r="N50" s="1"/>
    </row>
    <row r="51" spans="2:14" x14ac:dyDescent="0.25">
      <c r="B51" s="74"/>
      <c r="C51" s="66" t="s">
        <v>183</v>
      </c>
      <c r="D51" s="5" t="s">
        <v>113</v>
      </c>
      <c r="E51" s="5"/>
      <c r="F51" s="5">
        <v>2</v>
      </c>
      <c r="G51" s="40"/>
      <c r="H51" s="17">
        <f t="shared" si="1"/>
        <v>0</v>
      </c>
      <c r="J51" s="1"/>
      <c r="N51" s="1"/>
    </row>
    <row r="52" spans="2:14" x14ac:dyDescent="0.25">
      <c r="B52" s="74"/>
      <c r="C52" s="66" t="s">
        <v>225</v>
      </c>
      <c r="D52" s="5" t="s">
        <v>113</v>
      </c>
      <c r="E52" s="5"/>
      <c r="F52" s="5">
        <v>2</v>
      </c>
      <c r="G52" s="40"/>
      <c r="H52" s="17">
        <f t="shared" si="1"/>
        <v>0</v>
      </c>
      <c r="J52" s="1"/>
      <c r="N52" s="1"/>
    </row>
    <row r="53" spans="2:14" x14ac:dyDescent="0.25">
      <c r="B53" s="74"/>
      <c r="C53" s="66" t="s">
        <v>226</v>
      </c>
      <c r="D53" s="5" t="s">
        <v>113</v>
      </c>
      <c r="E53" s="5"/>
      <c r="F53" s="5">
        <v>2</v>
      </c>
      <c r="G53" s="40"/>
      <c r="H53" s="17">
        <f t="shared" si="1"/>
        <v>0</v>
      </c>
      <c r="J53" s="1"/>
      <c r="N53" s="1"/>
    </row>
    <row r="54" spans="2:14" x14ac:dyDescent="0.25">
      <c r="B54" s="74"/>
      <c r="C54" s="66" t="s">
        <v>227</v>
      </c>
      <c r="D54" s="5" t="s">
        <v>113</v>
      </c>
      <c r="E54" s="5"/>
      <c r="F54" s="5">
        <v>2</v>
      </c>
      <c r="G54" s="40"/>
      <c r="H54" s="17">
        <f t="shared" si="1"/>
        <v>0</v>
      </c>
      <c r="J54" s="1"/>
      <c r="N54" s="1"/>
    </row>
    <row r="55" spans="2:14" x14ac:dyDescent="0.25">
      <c r="B55" s="74"/>
      <c r="C55" s="66" t="s">
        <v>187</v>
      </c>
      <c r="D55" s="5" t="s">
        <v>113</v>
      </c>
      <c r="E55" s="5"/>
      <c r="F55" s="5">
        <v>2</v>
      </c>
      <c r="G55" s="40"/>
      <c r="H55" s="17">
        <f t="shared" si="1"/>
        <v>0</v>
      </c>
      <c r="J55" s="1"/>
      <c r="N55" s="1"/>
    </row>
    <row r="56" spans="2:14" x14ac:dyDescent="0.25">
      <c r="B56" s="74"/>
      <c r="C56" s="66" t="s">
        <v>188</v>
      </c>
      <c r="D56" s="5" t="s">
        <v>113</v>
      </c>
      <c r="E56" s="5"/>
      <c r="F56" s="5">
        <v>2</v>
      </c>
      <c r="G56" s="40"/>
      <c r="H56" s="17">
        <f t="shared" si="1"/>
        <v>0</v>
      </c>
      <c r="J56" s="1"/>
      <c r="N56" s="1"/>
    </row>
    <row r="57" spans="2:14" x14ac:dyDescent="0.25">
      <c r="B57" s="74"/>
      <c r="C57" s="66" t="s">
        <v>228</v>
      </c>
      <c r="D57" s="5" t="s">
        <v>113</v>
      </c>
      <c r="E57" s="5"/>
      <c r="F57" s="5">
        <v>2</v>
      </c>
      <c r="G57" s="40"/>
      <c r="H57" s="17">
        <f t="shared" si="1"/>
        <v>0</v>
      </c>
      <c r="J57" s="1"/>
      <c r="N57" s="1"/>
    </row>
    <row r="58" spans="2:14" x14ac:dyDescent="0.25">
      <c r="B58" s="74"/>
      <c r="C58" s="66" t="s">
        <v>229</v>
      </c>
      <c r="D58" s="5" t="s">
        <v>113</v>
      </c>
      <c r="E58" s="5"/>
      <c r="F58" s="5">
        <v>2</v>
      </c>
      <c r="G58" s="40"/>
      <c r="H58" s="17">
        <f t="shared" si="1"/>
        <v>0</v>
      </c>
      <c r="J58" s="1"/>
      <c r="N58" s="1"/>
    </row>
    <row r="59" spans="2:14" x14ac:dyDescent="0.25">
      <c r="B59" s="74"/>
      <c r="C59" s="66" t="s">
        <v>230</v>
      </c>
      <c r="D59" s="5" t="s">
        <v>113</v>
      </c>
      <c r="E59" s="5"/>
      <c r="F59" s="5">
        <v>2</v>
      </c>
      <c r="G59" s="40"/>
      <c r="H59" s="17">
        <f t="shared" si="1"/>
        <v>0</v>
      </c>
      <c r="J59" s="1"/>
      <c r="N59" s="1"/>
    </row>
    <row r="60" spans="2:14" x14ac:dyDescent="0.25">
      <c r="B60" s="74"/>
      <c r="C60" s="66" t="s">
        <v>231</v>
      </c>
      <c r="D60" s="5" t="s">
        <v>113</v>
      </c>
      <c r="E60" s="5"/>
      <c r="F60" s="5">
        <v>2</v>
      </c>
      <c r="G60" s="40"/>
      <c r="H60" s="17">
        <f t="shared" si="1"/>
        <v>0</v>
      </c>
      <c r="J60" s="1"/>
      <c r="N60" s="1"/>
    </row>
    <row r="61" spans="2:14" ht="15" customHeight="1" x14ac:dyDescent="0.25">
      <c r="B61" s="74"/>
      <c r="C61" s="66" t="s">
        <v>193</v>
      </c>
      <c r="D61" s="5" t="s">
        <v>113</v>
      </c>
      <c r="E61" s="5"/>
      <c r="F61" s="5">
        <v>2</v>
      </c>
      <c r="G61" s="40"/>
      <c r="H61" s="17">
        <f t="shared" si="1"/>
        <v>0</v>
      </c>
      <c r="J61" s="1"/>
      <c r="N61" s="1"/>
    </row>
    <row r="62" spans="2:14" ht="15" customHeight="1" x14ac:dyDescent="0.25">
      <c r="B62" s="74"/>
      <c r="C62" s="66" t="s">
        <v>194</v>
      </c>
      <c r="D62" s="5" t="s">
        <v>113</v>
      </c>
      <c r="E62" s="5"/>
      <c r="F62" s="5">
        <v>2</v>
      </c>
      <c r="G62" s="40"/>
      <c r="H62" s="17">
        <f t="shared" si="1"/>
        <v>0</v>
      </c>
      <c r="J62" s="1"/>
      <c r="N62" s="1"/>
    </row>
    <row r="63" spans="2:14" ht="15" customHeight="1" x14ac:dyDescent="0.25">
      <c r="B63" s="74"/>
      <c r="C63" s="66" t="s">
        <v>232</v>
      </c>
      <c r="D63" s="5" t="s">
        <v>113</v>
      </c>
      <c r="E63" s="5"/>
      <c r="F63" s="5">
        <v>2</v>
      </c>
      <c r="G63" s="40"/>
      <c r="H63" s="17">
        <f t="shared" si="1"/>
        <v>0</v>
      </c>
      <c r="J63" s="1"/>
      <c r="N63" s="1"/>
    </row>
    <row r="64" spans="2:14" ht="15" customHeight="1" x14ac:dyDescent="0.25">
      <c r="B64" s="74"/>
      <c r="C64" s="66" t="s">
        <v>196</v>
      </c>
      <c r="D64" s="5" t="s">
        <v>113</v>
      </c>
      <c r="E64" s="5"/>
      <c r="F64" s="5">
        <v>2</v>
      </c>
      <c r="G64" s="40"/>
      <c r="H64" s="17">
        <f t="shared" si="1"/>
        <v>0</v>
      </c>
      <c r="J64" s="1"/>
      <c r="N64" s="1"/>
    </row>
    <row r="65" spans="2:14" ht="15" customHeight="1" x14ac:dyDescent="0.25">
      <c r="B65" s="74"/>
      <c r="C65" s="66" t="s">
        <v>233</v>
      </c>
      <c r="D65" s="5" t="s">
        <v>113</v>
      </c>
      <c r="E65" s="5"/>
      <c r="F65" s="5">
        <v>2</v>
      </c>
      <c r="G65" s="40"/>
      <c r="H65" s="17">
        <f t="shared" si="1"/>
        <v>0</v>
      </c>
      <c r="J65" s="1"/>
      <c r="N65" s="1"/>
    </row>
    <row r="66" spans="2:14" x14ac:dyDescent="0.25">
      <c r="B66" s="74"/>
      <c r="C66" s="66" t="s">
        <v>198</v>
      </c>
      <c r="D66" s="5" t="s">
        <v>113</v>
      </c>
      <c r="E66" s="5"/>
      <c r="F66" s="5">
        <v>2</v>
      </c>
      <c r="G66" s="40"/>
      <c r="H66" s="17">
        <f t="shared" si="1"/>
        <v>0</v>
      </c>
    </row>
    <row r="67" spans="2:14" x14ac:dyDescent="0.25">
      <c r="B67" s="74"/>
      <c r="C67" s="66" t="s">
        <v>234</v>
      </c>
      <c r="D67" s="5" t="s">
        <v>113</v>
      </c>
      <c r="E67" s="5"/>
      <c r="F67" s="5">
        <v>2</v>
      </c>
      <c r="G67" s="40"/>
      <c r="H67" s="17">
        <f t="shared" si="1"/>
        <v>0</v>
      </c>
    </row>
    <row r="68" spans="2:14" x14ac:dyDescent="0.25">
      <c r="B68" s="74"/>
      <c r="C68" s="66" t="s">
        <v>200</v>
      </c>
      <c r="D68" s="5" t="s">
        <v>113</v>
      </c>
      <c r="E68" s="5"/>
      <c r="F68" s="5">
        <v>2</v>
      </c>
      <c r="G68" s="40"/>
      <c r="H68" s="17">
        <f t="shared" si="1"/>
        <v>0</v>
      </c>
    </row>
    <row r="69" spans="2:14" ht="15.75" thickBot="1" x14ac:dyDescent="0.3">
      <c r="B69" s="75"/>
      <c r="C69" s="68" t="s">
        <v>201</v>
      </c>
      <c r="D69" s="19" t="s">
        <v>202</v>
      </c>
      <c r="E69" s="19"/>
      <c r="F69" s="19">
        <v>2</v>
      </c>
      <c r="G69" s="41"/>
      <c r="H69" s="20">
        <f t="shared" si="1"/>
        <v>0</v>
      </c>
    </row>
    <row r="70" spans="2:14" ht="15" customHeight="1" x14ac:dyDescent="0.25">
      <c r="B70" s="79" t="s">
        <v>203</v>
      </c>
      <c r="C70" s="69" t="s">
        <v>120</v>
      </c>
      <c r="D70" s="48" t="s">
        <v>106</v>
      </c>
      <c r="E70" s="48"/>
      <c r="F70" s="48">
        <v>4</v>
      </c>
      <c r="G70" s="44"/>
      <c r="H70" s="45">
        <f>IF(G70="ja",F70,0)</f>
        <v>0</v>
      </c>
      <c r="M70" s="4">
        <v>0</v>
      </c>
      <c r="N70" s="1" t="s">
        <v>101</v>
      </c>
    </row>
    <row r="71" spans="2:14" x14ac:dyDescent="0.25">
      <c r="B71" s="80"/>
      <c r="C71" s="69" t="s">
        <v>121</v>
      </c>
      <c r="D71" s="48" t="s">
        <v>106</v>
      </c>
      <c r="E71" s="48"/>
      <c r="F71" s="48">
        <v>4</v>
      </c>
      <c r="G71" s="47"/>
      <c r="H71" s="48">
        <f t="shared" ref="H71:H105" si="2">IF(G71="ja",F71,0)</f>
        <v>0</v>
      </c>
      <c r="M71" s="4">
        <v>1</v>
      </c>
      <c r="N71" s="1" t="s">
        <v>102</v>
      </c>
    </row>
    <row r="72" spans="2:14" x14ac:dyDescent="0.25">
      <c r="B72" s="80"/>
      <c r="C72" s="69" t="s">
        <v>122</v>
      </c>
      <c r="D72" s="48" t="s">
        <v>106</v>
      </c>
      <c r="E72" s="48"/>
      <c r="F72" s="48">
        <v>4</v>
      </c>
      <c r="G72" s="47"/>
      <c r="H72" s="48">
        <f t="shared" si="2"/>
        <v>0</v>
      </c>
      <c r="M72" s="4">
        <v>2</v>
      </c>
      <c r="N72" s="1"/>
    </row>
    <row r="73" spans="2:14" x14ac:dyDescent="0.25">
      <c r="B73" s="80"/>
      <c r="C73" s="69" t="s">
        <v>123</v>
      </c>
      <c r="D73" s="48" t="s">
        <v>106</v>
      </c>
      <c r="E73" s="48"/>
      <c r="F73" s="48">
        <v>4</v>
      </c>
      <c r="G73" s="47"/>
      <c r="H73" s="48">
        <f t="shared" si="2"/>
        <v>0</v>
      </c>
      <c r="M73" s="4"/>
      <c r="N73" s="1"/>
    </row>
    <row r="74" spans="2:14" x14ac:dyDescent="0.25">
      <c r="B74" s="80"/>
      <c r="C74" s="69" t="s">
        <v>124</v>
      </c>
      <c r="D74" s="48" t="s">
        <v>106</v>
      </c>
      <c r="E74" s="48"/>
      <c r="F74" s="48">
        <v>4</v>
      </c>
      <c r="G74" s="47"/>
      <c r="H74" s="48">
        <f t="shared" si="2"/>
        <v>0</v>
      </c>
      <c r="M74" s="4"/>
      <c r="N74" s="1"/>
    </row>
    <row r="75" spans="2:14" x14ac:dyDescent="0.25">
      <c r="B75" s="80"/>
      <c r="C75" s="69" t="s">
        <v>125</v>
      </c>
      <c r="D75" s="48" t="s">
        <v>113</v>
      </c>
      <c r="E75" s="48"/>
      <c r="F75" s="48">
        <v>4</v>
      </c>
      <c r="G75" s="47"/>
      <c r="H75" s="48">
        <f t="shared" si="2"/>
        <v>0</v>
      </c>
      <c r="M75" s="4"/>
      <c r="N75" s="1"/>
    </row>
    <row r="76" spans="2:14" x14ac:dyDescent="0.25">
      <c r="B76" s="80"/>
      <c r="C76" s="69" t="s">
        <v>126</v>
      </c>
      <c r="D76" s="48" t="s">
        <v>113</v>
      </c>
      <c r="E76" s="48"/>
      <c r="F76" s="48">
        <v>2</v>
      </c>
      <c r="G76" s="47"/>
      <c r="H76" s="48">
        <f t="shared" si="2"/>
        <v>0</v>
      </c>
      <c r="M76" s="4"/>
      <c r="N76" s="1"/>
    </row>
    <row r="77" spans="2:14" x14ac:dyDescent="0.25">
      <c r="B77" s="80"/>
      <c r="C77" s="69" t="s">
        <v>127</v>
      </c>
      <c r="D77" s="48" t="s">
        <v>106</v>
      </c>
      <c r="E77" s="48"/>
      <c r="F77" s="48">
        <v>2</v>
      </c>
      <c r="G77" s="47"/>
      <c r="H77" s="48">
        <f t="shared" si="2"/>
        <v>0</v>
      </c>
      <c r="M77" s="4"/>
      <c r="N77" s="1"/>
    </row>
    <row r="78" spans="2:14" x14ac:dyDescent="0.25">
      <c r="B78" s="80"/>
      <c r="C78" s="69" t="s">
        <v>128</v>
      </c>
      <c r="D78" s="48" t="s">
        <v>106</v>
      </c>
      <c r="E78" s="48"/>
      <c r="F78" s="48">
        <v>2</v>
      </c>
      <c r="G78" s="47"/>
      <c r="H78" s="48">
        <f t="shared" si="2"/>
        <v>0</v>
      </c>
      <c r="M78" s="4"/>
      <c r="N78" s="1"/>
    </row>
    <row r="79" spans="2:14" x14ac:dyDescent="0.25">
      <c r="B79" s="80"/>
      <c r="C79" s="69" t="s">
        <v>129</v>
      </c>
      <c r="D79" s="48" t="s">
        <v>106</v>
      </c>
      <c r="E79" s="48"/>
      <c r="F79" s="48">
        <v>4</v>
      </c>
      <c r="G79" s="47"/>
      <c r="H79" s="48">
        <f t="shared" si="2"/>
        <v>0</v>
      </c>
      <c r="M79" s="4"/>
      <c r="N79" s="1"/>
    </row>
    <row r="80" spans="2:14" x14ac:dyDescent="0.25">
      <c r="B80" s="80"/>
      <c r="C80" s="69" t="s">
        <v>130</v>
      </c>
      <c r="D80" s="48" t="s">
        <v>106</v>
      </c>
      <c r="E80" s="48"/>
      <c r="F80" s="48">
        <v>4</v>
      </c>
      <c r="G80" s="47"/>
      <c r="H80" s="48">
        <f t="shared" si="2"/>
        <v>0</v>
      </c>
      <c r="M80" s="4"/>
      <c r="N80" s="1"/>
    </row>
    <row r="81" spans="2:14" x14ac:dyDescent="0.25">
      <c r="B81" s="80"/>
      <c r="C81" s="69" t="s">
        <v>131</v>
      </c>
      <c r="D81" s="48" t="s">
        <v>106</v>
      </c>
      <c r="E81" s="48"/>
      <c r="F81" s="48">
        <v>4</v>
      </c>
      <c r="G81" s="47"/>
      <c r="H81" s="48">
        <f t="shared" si="2"/>
        <v>0</v>
      </c>
      <c r="M81" s="4"/>
      <c r="N81" s="1"/>
    </row>
    <row r="82" spans="2:14" x14ac:dyDescent="0.25">
      <c r="B82" s="80"/>
      <c r="C82" s="69" t="s">
        <v>132</v>
      </c>
      <c r="D82" s="48" t="s">
        <v>106</v>
      </c>
      <c r="E82" s="48"/>
      <c r="F82" s="48">
        <v>2</v>
      </c>
      <c r="G82" s="47"/>
      <c r="H82" s="48">
        <f t="shared" si="2"/>
        <v>0</v>
      </c>
      <c r="M82" s="4"/>
      <c r="N82" s="1"/>
    </row>
    <row r="83" spans="2:14" x14ac:dyDescent="0.25">
      <c r="B83" s="80"/>
      <c r="C83" s="69" t="s">
        <v>133</v>
      </c>
      <c r="D83" s="48" t="s">
        <v>106</v>
      </c>
      <c r="E83" s="48"/>
      <c r="F83" s="48">
        <v>2</v>
      </c>
      <c r="G83" s="47"/>
      <c r="H83" s="48">
        <f t="shared" si="2"/>
        <v>0</v>
      </c>
      <c r="M83" s="4"/>
      <c r="N83" s="1"/>
    </row>
    <row r="84" spans="2:14" x14ac:dyDescent="0.25">
      <c r="B84" s="80"/>
      <c r="C84" s="69" t="s">
        <v>134</v>
      </c>
      <c r="D84" s="48" t="s">
        <v>106</v>
      </c>
      <c r="E84" s="48"/>
      <c r="F84" s="48">
        <v>4</v>
      </c>
      <c r="G84" s="47"/>
      <c r="H84" s="48">
        <f t="shared" si="2"/>
        <v>0</v>
      </c>
      <c r="M84" s="4"/>
      <c r="N84" s="1"/>
    </row>
    <row r="85" spans="2:14" x14ac:dyDescent="0.25">
      <c r="B85" s="80"/>
      <c r="C85" s="69" t="s">
        <v>135</v>
      </c>
      <c r="D85" s="48" t="s">
        <v>106</v>
      </c>
      <c r="E85" s="48"/>
      <c r="F85" s="48">
        <v>4</v>
      </c>
      <c r="G85" s="47"/>
      <c r="H85" s="48">
        <f t="shared" si="2"/>
        <v>0</v>
      </c>
      <c r="M85" s="4"/>
      <c r="N85" s="1"/>
    </row>
    <row r="86" spans="2:14" x14ac:dyDescent="0.25">
      <c r="B86" s="80"/>
      <c r="C86" s="69" t="s">
        <v>136</v>
      </c>
      <c r="D86" s="48" t="s">
        <v>106</v>
      </c>
      <c r="E86" s="48"/>
      <c r="F86" s="48">
        <v>4</v>
      </c>
      <c r="G86" s="47"/>
      <c r="H86" s="48">
        <f t="shared" si="2"/>
        <v>0</v>
      </c>
      <c r="M86" s="4"/>
      <c r="N86" s="1"/>
    </row>
    <row r="87" spans="2:14" x14ac:dyDescent="0.25">
      <c r="B87" s="80"/>
      <c r="C87" s="69" t="s">
        <v>137</v>
      </c>
      <c r="D87" s="48" t="s">
        <v>106</v>
      </c>
      <c r="E87" s="48"/>
      <c r="F87" s="48">
        <v>4</v>
      </c>
      <c r="G87" s="47"/>
      <c r="H87" s="48">
        <f t="shared" si="2"/>
        <v>0</v>
      </c>
      <c r="M87" s="4"/>
      <c r="N87" s="1"/>
    </row>
    <row r="88" spans="2:14" x14ac:dyDescent="0.25">
      <c r="B88" s="80"/>
      <c r="C88" s="69" t="s">
        <v>138</v>
      </c>
      <c r="D88" s="48" t="s">
        <v>106</v>
      </c>
      <c r="E88" s="48"/>
      <c r="F88" s="48">
        <v>4</v>
      </c>
      <c r="G88" s="47"/>
      <c r="H88" s="48">
        <f t="shared" si="2"/>
        <v>0</v>
      </c>
      <c r="M88" s="4"/>
      <c r="N88" s="1"/>
    </row>
    <row r="89" spans="2:14" x14ac:dyDescent="0.25">
      <c r="B89" s="80"/>
      <c r="C89" s="69" t="s">
        <v>139</v>
      </c>
      <c r="D89" s="48" t="s">
        <v>106</v>
      </c>
      <c r="E89" s="48"/>
      <c r="F89" s="48">
        <v>4</v>
      </c>
      <c r="G89" s="47"/>
      <c r="H89" s="48">
        <f t="shared" si="2"/>
        <v>0</v>
      </c>
      <c r="M89" s="4"/>
      <c r="N89" s="1"/>
    </row>
    <row r="90" spans="2:14" x14ac:dyDescent="0.25">
      <c r="B90" s="80"/>
      <c r="C90" s="69" t="s">
        <v>140</v>
      </c>
      <c r="D90" s="48" t="s">
        <v>106</v>
      </c>
      <c r="E90" s="48"/>
      <c r="F90" s="48">
        <v>4</v>
      </c>
      <c r="G90" s="47"/>
      <c r="H90" s="48">
        <f t="shared" si="2"/>
        <v>0</v>
      </c>
      <c r="M90" s="4"/>
      <c r="N90" s="1"/>
    </row>
    <row r="91" spans="2:14" x14ac:dyDescent="0.25">
      <c r="B91" s="80"/>
      <c r="C91" s="69" t="s">
        <v>141</v>
      </c>
      <c r="D91" s="48" t="s">
        <v>106</v>
      </c>
      <c r="E91" s="48"/>
      <c r="F91" s="48">
        <v>4</v>
      </c>
      <c r="G91" s="47"/>
      <c r="H91" s="48">
        <f t="shared" si="2"/>
        <v>0</v>
      </c>
      <c r="M91" s="4"/>
      <c r="N91" s="1"/>
    </row>
    <row r="92" spans="2:14" x14ac:dyDescent="0.25">
      <c r="B92" s="80"/>
      <c r="C92" s="69" t="s">
        <v>142</v>
      </c>
      <c r="D92" s="48" t="s">
        <v>106</v>
      </c>
      <c r="E92" s="48"/>
      <c r="F92" s="48">
        <v>4</v>
      </c>
      <c r="G92" s="47"/>
      <c r="H92" s="48">
        <f t="shared" si="2"/>
        <v>0</v>
      </c>
      <c r="M92" s="4"/>
      <c r="N92" s="1"/>
    </row>
    <row r="93" spans="2:14" x14ac:dyDescent="0.25">
      <c r="B93" s="80"/>
      <c r="C93" s="69" t="s">
        <v>143</v>
      </c>
      <c r="D93" s="48" t="s">
        <v>106</v>
      </c>
      <c r="E93" s="48"/>
      <c r="F93" s="48">
        <v>4</v>
      </c>
      <c r="G93" s="47"/>
      <c r="H93" s="48">
        <f t="shared" si="2"/>
        <v>0</v>
      </c>
      <c r="M93" s="4"/>
      <c r="N93" s="1"/>
    </row>
    <row r="94" spans="2:14" x14ac:dyDescent="0.25">
      <c r="B94" s="80"/>
      <c r="C94" s="69" t="s">
        <v>144</v>
      </c>
      <c r="D94" s="48" t="s">
        <v>106</v>
      </c>
      <c r="E94" s="48"/>
      <c r="F94" s="48">
        <v>4</v>
      </c>
      <c r="G94" s="47"/>
      <c r="H94" s="48">
        <f t="shared" si="2"/>
        <v>0</v>
      </c>
      <c r="M94" s="4"/>
      <c r="N94" s="1"/>
    </row>
    <row r="95" spans="2:14" x14ac:dyDescent="0.25">
      <c r="B95" s="80"/>
      <c r="C95" s="69" t="s">
        <v>145</v>
      </c>
      <c r="D95" s="48" t="s">
        <v>106</v>
      </c>
      <c r="E95" s="48"/>
      <c r="F95" s="48">
        <v>4</v>
      </c>
      <c r="G95" s="47"/>
      <c r="H95" s="48">
        <f t="shared" si="2"/>
        <v>0</v>
      </c>
      <c r="M95" s="4"/>
      <c r="N95" s="1"/>
    </row>
    <row r="96" spans="2:14" x14ac:dyDescent="0.25">
      <c r="B96" s="80"/>
      <c r="C96" s="69" t="s">
        <v>146</v>
      </c>
      <c r="D96" s="48" t="s">
        <v>106</v>
      </c>
      <c r="E96" s="48"/>
      <c r="F96" s="48">
        <v>4</v>
      </c>
      <c r="G96" s="47"/>
      <c r="H96" s="48">
        <f t="shared" si="2"/>
        <v>0</v>
      </c>
      <c r="M96" s="4"/>
      <c r="N96" s="1"/>
    </row>
    <row r="97" spans="2:14" x14ac:dyDescent="0.25">
      <c r="B97" s="80"/>
      <c r="C97" s="69" t="s">
        <v>147</v>
      </c>
      <c r="D97" s="48" t="s">
        <v>106</v>
      </c>
      <c r="E97" s="48"/>
      <c r="F97" s="48">
        <v>4</v>
      </c>
      <c r="G97" s="47"/>
      <c r="H97" s="48">
        <f t="shared" si="2"/>
        <v>0</v>
      </c>
      <c r="M97" s="4"/>
      <c r="N97" s="1"/>
    </row>
    <row r="98" spans="2:14" x14ac:dyDescent="0.25">
      <c r="B98" s="80"/>
      <c r="C98" s="69" t="s">
        <v>148</v>
      </c>
      <c r="D98" s="48" t="s">
        <v>106</v>
      </c>
      <c r="E98" s="48"/>
      <c r="F98" s="48">
        <v>4</v>
      </c>
      <c r="G98" s="47"/>
      <c r="H98" s="48">
        <f t="shared" si="2"/>
        <v>0</v>
      </c>
      <c r="M98" s="4"/>
      <c r="N98" s="1"/>
    </row>
    <row r="99" spans="2:14" x14ac:dyDescent="0.25">
      <c r="B99" s="80"/>
      <c r="C99" s="69" t="s">
        <v>149</v>
      </c>
      <c r="D99" s="48" t="s">
        <v>106</v>
      </c>
      <c r="E99" s="48"/>
      <c r="F99" s="48">
        <v>4</v>
      </c>
      <c r="G99" s="47"/>
      <c r="H99" s="48">
        <f t="shared" si="2"/>
        <v>0</v>
      </c>
      <c r="M99" s="4"/>
      <c r="N99" s="1"/>
    </row>
    <row r="100" spans="2:14" x14ac:dyDescent="0.25">
      <c r="B100" s="80"/>
      <c r="C100" s="69" t="s">
        <v>150</v>
      </c>
      <c r="D100" s="48" t="s">
        <v>111</v>
      </c>
      <c r="E100" s="48"/>
      <c r="F100" s="48">
        <v>2</v>
      </c>
      <c r="G100" s="47"/>
      <c r="H100" s="48">
        <f t="shared" si="2"/>
        <v>0</v>
      </c>
      <c r="M100" s="4"/>
      <c r="N100" s="1"/>
    </row>
    <row r="101" spans="2:14" x14ac:dyDescent="0.25">
      <c r="B101" s="80"/>
      <c r="C101" s="69" t="s">
        <v>151</v>
      </c>
      <c r="D101" s="48" t="s">
        <v>111</v>
      </c>
      <c r="E101" s="48"/>
      <c r="F101" s="48">
        <v>2</v>
      </c>
      <c r="G101" s="47"/>
      <c r="H101" s="48">
        <f t="shared" si="2"/>
        <v>0</v>
      </c>
      <c r="M101" s="4"/>
      <c r="N101" s="1"/>
    </row>
    <row r="102" spans="2:14" x14ac:dyDescent="0.25">
      <c r="B102" s="80"/>
      <c r="C102" s="69" t="s">
        <v>152</v>
      </c>
      <c r="D102" s="48" t="s">
        <v>107</v>
      </c>
      <c r="E102" s="48"/>
      <c r="F102" s="48">
        <v>2</v>
      </c>
      <c r="G102" s="47"/>
      <c r="H102" s="48">
        <f t="shared" si="2"/>
        <v>0</v>
      </c>
      <c r="M102" s="4"/>
      <c r="N102" s="1"/>
    </row>
    <row r="103" spans="2:14" x14ac:dyDescent="0.25">
      <c r="B103" s="80"/>
      <c r="C103" s="69" t="s">
        <v>153</v>
      </c>
      <c r="D103" s="48" t="s">
        <v>107</v>
      </c>
      <c r="E103" s="48"/>
      <c r="F103" s="48">
        <v>2</v>
      </c>
      <c r="G103" s="47"/>
      <c r="H103" s="48">
        <f t="shared" si="2"/>
        <v>0</v>
      </c>
      <c r="M103" s="4"/>
      <c r="N103" s="1"/>
    </row>
    <row r="104" spans="2:14" x14ac:dyDescent="0.25">
      <c r="B104" s="80"/>
      <c r="C104" s="69" t="s">
        <v>154</v>
      </c>
      <c r="D104" s="48" t="s">
        <v>107</v>
      </c>
      <c r="E104" s="48"/>
      <c r="F104" s="48">
        <v>2</v>
      </c>
      <c r="G104" s="47"/>
      <c r="H104" s="48">
        <f t="shared" si="2"/>
        <v>0</v>
      </c>
      <c r="M104" s="4"/>
      <c r="N104" s="1"/>
    </row>
    <row r="105" spans="2:14" ht="15.75" thickBot="1" x14ac:dyDescent="0.3">
      <c r="B105" s="80"/>
      <c r="C105" s="69" t="s">
        <v>155</v>
      </c>
      <c r="D105" s="48" t="s">
        <v>107</v>
      </c>
      <c r="E105" s="48"/>
      <c r="F105" s="48">
        <v>2</v>
      </c>
      <c r="G105" s="47"/>
      <c r="H105" s="48">
        <f t="shared" si="2"/>
        <v>0</v>
      </c>
      <c r="I105" s="4">
        <f>SUM(H70:H105)</f>
        <v>0</v>
      </c>
      <c r="M105" s="4">
        <v>3</v>
      </c>
      <c r="N105" s="1"/>
    </row>
    <row r="106" spans="2:14" ht="29.25" customHeight="1" thickBot="1" x14ac:dyDescent="0.3">
      <c r="B106" s="27" t="s">
        <v>99</v>
      </c>
      <c r="C106" s="70" t="s">
        <v>97</v>
      </c>
      <c r="D106" s="29"/>
      <c r="E106" s="29"/>
      <c r="F106" s="29">
        <v>18</v>
      </c>
      <c r="G106" s="30"/>
      <c r="H106" s="31">
        <f>SUM(I8:I1002)+SUM(Abschnitt_1_605!J:J)</f>
        <v>0</v>
      </c>
      <c r="J106" s="37"/>
      <c r="N106" s="1"/>
    </row>
    <row r="107" spans="2:14" ht="29.25" customHeight="1" thickBot="1" x14ac:dyDescent="0.3">
      <c r="B107" s="35" t="s">
        <v>100</v>
      </c>
      <c r="C107" s="61" t="s">
        <v>98</v>
      </c>
      <c r="D107" s="25"/>
      <c r="E107" s="25"/>
      <c r="F107" s="25">
        <v>18</v>
      </c>
      <c r="G107" s="36"/>
      <c r="H107" s="57">
        <v>0</v>
      </c>
      <c r="J107" s="38" t="s">
        <v>176</v>
      </c>
      <c r="N107" s="1"/>
    </row>
    <row r="108" spans="2:14" ht="29.25" customHeight="1" thickBot="1" x14ac:dyDescent="0.3">
      <c r="B108" s="32" t="s">
        <v>170</v>
      </c>
      <c r="C108" s="71" t="s">
        <v>170</v>
      </c>
      <c r="D108" s="34"/>
      <c r="E108" s="34"/>
      <c r="F108" s="34">
        <v>20</v>
      </c>
      <c r="G108" s="36"/>
      <c r="H108" s="58">
        <v>0</v>
      </c>
      <c r="N108" s="1"/>
    </row>
    <row r="109" spans="2:14" ht="15" customHeight="1" x14ac:dyDescent="0.25">
      <c r="N109" s="1"/>
    </row>
    <row r="112" spans="2:14" ht="15" customHeight="1" x14ac:dyDescent="0.25">
      <c r="N112" s="1"/>
    </row>
  </sheetData>
  <sheetProtection sheet="1" objects="1" scenarios="1" selectLockedCells="1"/>
  <mergeCells count="5">
    <mergeCell ref="B2:G4"/>
    <mergeCell ref="B8:B31"/>
    <mergeCell ref="B32:B48"/>
    <mergeCell ref="B49:B69"/>
    <mergeCell ref="B70:B105"/>
  </mergeCells>
  <conditionalFormatting sqref="K2">
    <cfRule type="expression" dxfId="5" priority="9">
      <formula>$K$2&lt;&gt;""</formula>
    </cfRule>
  </conditionalFormatting>
  <conditionalFormatting sqref="C49:H69">
    <cfRule type="expression" dxfId="4" priority="11">
      <formula>$G49="ja"</formula>
    </cfRule>
  </conditionalFormatting>
  <conditionalFormatting sqref="C8:H31">
    <cfRule type="expression" dxfId="3" priority="10">
      <formula>$G8&gt;0</formula>
    </cfRule>
  </conditionalFormatting>
  <conditionalFormatting sqref="H106">
    <cfRule type="expression" dxfId="2" priority="7">
      <formula>$H$106 &gt;= $F$106</formula>
    </cfRule>
  </conditionalFormatting>
  <conditionalFormatting sqref="H107">
    <cfRule type="expression" dxfId="1" priority="6">
      <formula>$H$107 &gt;= $F$107</formula>
    </cfRule>
  </conditionalFormatting>
  <conditionalFormatting sqref="C70:H105">
    <cfRule type="expression" dxfId="0" priority="1">
      <formula>$G70="ja"</formula>
    </cfRule>
  </conditionalFormatting>
  <dataValidations count="3">
    <dataValidation type="list" allowBlank="1" showInputMessage="1" showErrorMessage="1" sqref="G25:G31">
      <formula1>$N$8:$N$9</formula1>
    </dataValidation>
    <dataValidation type="list" allowBlank="1" showInputMessage="1" showErrorMessage="1" sqref="G8:G24">
      <formula1>$N$8:$N$12</formula1>
    </dataValidation>
    <dataValidation type="list" allowBlank="1" showInputMessage="1" showErrorMessage="1" sqref="G32:G105">
      <formula1>$O$8:$O$9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B2:C9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11.42578125" style="12"/>
    <col min="2" max="2" width="37" style="12" customWidth="1"/>
    <col min="3" max="3" width="60.42578125" style="13" customWidth="1"/>
    <col min="4" max="16384" width="11.42578125" style="12"/>
  </cols>
  <sheetData>
    <row r="2" spans="2:3" ht="14.45" x14ac:dyDescent="0.3">
      <c r="B2" s="82" t="s">
        <v>171</v>
      </c>
      <c r="C2" s="82"/>
    </row>
    <row r="4" spans="2:3" ht="30" x14ac:dyDescent="0.25">
      <c r="B4" s="12" t="s">
        <v>205</v>
      </c>
      <c r="C4" s="13" t="s">
        <v>118</v>
      </c>
    </row>
    <row r="5" spans="2:3" ht="14.45" x14ac:dyDescent="0.3">
      <c r="B5" s="12" t="s">
        <v>204</v>
      </c>
    </row>
    <row r="6" spans="2:3" ht="14.45" x14ac:dyDescent="0.3">
      <c r="B6" s="12" t="s">
        <v>172</v>
      </c>
      <c r="C6" s="13">
        <f>SUM(Abschnitt_1_605!I8:I104)+SUM(Abschnitt_2_606!H8:H1029)</f>
        <v>0</v>
      </c>
    </row>
    <row r="7" spans="2:3" ht="14.45" x14ac:dyDescent="0.3">
      <c r="B7" s="12" t="s">
        <v>173</v>
      </c>
      <c r="C7" s="13">
        <f>SUM(Abschnitt_1_605!I8:I104)</f>
        <v>0</v>
      </c>
    </row>
    <row r="8" spans="2:3" ht="14.45" x14ac:dyDescent="0.3">
      <c r="B8" s="12" t="s">
        <v>175</v>
      </c>
      <c r="C8" s="13">
        <f>SUM(Abschnitt_2_606!H8:H112)</f>
        <v>0</v>
      </c>
    </row>
    <row r="9" spans="2:3" x14ac:dyDescent="0.25">
      <c r="B9" s="12" t="s">
        <v>213</v>
      </c>
      <c r="C9" s="13">
        <f>SUM(Abschnitt_2_607!H8:H105)</f>
        <v>0</v>
      </c>
    </row>
  </sheetData>
  <mergeCells count="1">
    <mergeCell ref="B2:C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Abschnitt_1_605</vt:lpstr>
      <vt:lpstr>Abschnitt_2_606</vt:lpstr>
      <vt:lpstr>Abschnitt_2_607</vt:lpstr>
      <vt:lpstr>Variablen</vt:lpstr>
    </vt:vector>
  </TitlesOfParts>
  <Company>Akademie der bildenden Kuenste Wien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Genner Michael</dc:creator>
  <cp:lastModifiedBy>Windows-Benutzer</cp:lastModifiedBy>
  <dcterms:created xsi:type="dcterms:W3CDTF">2023-01-12T16:37:57Z</dcterms:created>
  <dcterms:modified xsi:type="dcterms:W3CDTF">2024-02-25T20:26:36Z</dcterms:modified>
</cp:coreProperties>
</file>